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0"/>
  </bookViews>
  <sheets>
    <sheet name="роспись (1)" sheetId="1" r:id="rId1"/>
  </sheets>
  <externalReferences>
    <externalReference r:id="rId4"/>
  </externalReferences>
  <definedNames>
    <definedName name="_xlnm._FilterDatabase" localSheetId="0" hidden="1">'роспись (1)'!$D$13:$AR$1295</definedName>
    <definedName name="_xlnm.Print_Titles" localSheetId="0">'роспись (1)'!$D:$E,'роспись (1)'!$11:$11</definedName>
  </definedNames>
  <calcPr fullCalcOnLoad="1"/>
</workbook>
</file>

<file path=xl/sharedStrings.xml><?xml version="1.0" encoding="utf-8"?>
<sst xmlns="http://schemas.openxmlformats.org/spreadsheetml/2006/main" count="1100" uniqueCount="199">
  <si>
    <t xml:space="preserve">          I квартал</t>
  </si>
  <si>
    <t xml:space="preserve">          II квартал</t>
  </si>
  <si>
    <t xml:space="preserve">          IIII квартал</t>
  </si>
  <si>
    <t xml:space="preserve">          IY квартал</t>
  </si>
  <si>
    <t>Роспись по подведомственным организациям здравоохранения  Министерства здравоохранения КР</t>
  </si>
  <si>
    <t>2019 год</t>
  </si>
  <si>
    <t>Всего</t>
  </si>
  <si>
    <t>план</t>
  </si>
  <si>
    <t>э/э</t>
  </si>
  <si>
    <t>тепло</t>
  </si>
  <si>
    <t>газ</t>
  </si>
  <si>
    <t>проч.ком.ус</t>
  </si>
  <si>
    <t>ЗП</t>
  </si>
  <si>
    <t>СФ</t>
  </si>
  <si>
    <t>зарплата</t>
  </si>
  <si>
    <t>соцфонд</t>
  </si>
  <si>
    <t>использование товаров и услуг</t>
  </si>
  <si>
    <t>приобретение товаров и услуг</t>
  </si>
  <si>
    <t>коммунальные услуги</t>
  </si>
  <si>
    <t>различные прочие расходы</t>
  </si>
  <si>
    <t>основные фонды</t>
  </si>
  <si>
    <t>Центральный аппарат МЗ КР</t>
  </si>
  <si>
    <t>I квартал</t>
  </si>
  <si>
    <t>II квартал</t>
  </si>
  <si>
    <t>III квартал</t>
  </si>
  <si>
    <t xml:space="preserve"> </t>
  </si>
  <si>
    <t>IV квартал</t>
  </si>
  <si>
    <t>Ошская научно-медицинская библиотека</t>
  </si>
  <si>
    <t>Детский сад №115 "Наристе"</t>
  </si>
  <si>
    <t>Бишкекский медицинский колледж</t>
  </si>
  <si>
    <t>Кара-Балтинский медицинский колледж</t>
  </si>
  <si>
    <t>Ыссык-Кульский медицинский колледж</t>
  </si>
  <si>
    <t>Нарынский медицинский колледж</t>
  </si>
  <si>
    <t>Таласский медицинский колледж</t>
  </si>
  <si>
    <t>Ошский медицинский колледж</t>
  </si>
  <si>
    <t>Жалалабадский медицинский колледж</t>
  </si>
  <si>
    <t>Майлуусууйский медицинский колледж</t>
  </si>
  <si>
    <t>Кызылкийский медицинский колледж</t>
  </si>
  <si>
    <t>Кыргызская Государственная медицинская академия им. И.К.Ахунбаева</t>
  </si>
  <si>
    <t>Кыргызский государственный институт переподготовки и повышения квалификации</t>
  </si>
  <si>
    <t>Южный филиал Кыргызского государственного института переподготовки и повышения квалификации</t>
  </si>
  <si>
    <t>Токмокский медицинский колледж</t>
  </si>
  <si>
    <t>НПО "Профмедицина"</t>
  </si>
  <si>
    <t>Кыргызский научный центр репродукции человека</t>
  </si>
  <si>
    <t>Кыргызский научный центр гематологии</t>
  </si>
  <si>
    <t>Республиканский центр психического здоровья</t>
  </si>
  <si>
    <t>НИИ хирургии сердца и трансплант.органов</t>
  </si>
  <si>
    <t>Республиканский центр крови</t>
  </si>
  <si>
    <t>Эпид. мероприятия</t>
  </si>
  <si>
    <t>Департамент государственного санитарно-эпидемиологического надзора</t>
  </si>
  <si>
    <t>Санитарно-эпидемиологическая станция УКЖД</t>
  </si>
  <si>
    <t>Республиканский центр карантинных и особоопасных инфекций</t>
  </si>
  <si>
    <t>Республиканское обьединение "СПИД"</t>
  </si>
  <si>
    <t>Республиканский центр укрепления здоровья</t>
  </si>
  <si>
    <t>Централизованные мероприятия МЗ КР</t>
  </si>
  <si>
    <t>Фонд высоких технологий</t>
  </si>
  <si>
    <t>Фонд технического обслуживания</t>
  </si>
  <si>
    <t>Республиканская научно -медицинская библиотека</t>
  </si>
  <si>
    <t>Республиканский центр иммунопрофилактики</t>
  </si>
  <si>
    <t>ЦЭЗ</t>
  </si>
  <si>
    <t>Республиканское бюро судмедэкспертизы</t>
  </si>
  <si>
    <t>Республиканское патанатомическое бюро</t>
  </si>
  <si>
    <t>Централизованная бухгалтерия НЦО</t>
  </si>
  <si>
    <t>Централизованная бухгалтерия инфекционной больницы</t>
  </si>
  <si>
    <t>НИИ курортологии и востановительного лечения</t>
  </si>
  <si>
    <t>Чуйский областной центр по борьбе с туберкулезом</t>
  </si>
  <si>
    <t>Республиканская противотуберкулезная б-ца Кара-Балта</t>
  </si>
  <si>
    <t>Противотуберкулезная больница пгт.Кемин</t>
  </si>
  <si>
    <t>Чуйская детская противотуберкулезная больница с.Арчалы</t>
  </si>
  <si>
    <t>Республиканская психиатрическая б-ца Чым-Кургон</t>
  </si>
  <si>
    <t>Чуйский детский психоневрологический диспансер "Родничок"</t>
  </si>
  <si>
    <t>Республиканская детская психиатрическая больница с.Ивановка</t>
  </si>
  <si>
    <t>Чуйский областной центр реабилитации детей-инвалидов и подростков с ограниченными возможностями "Максат"</t>
  </si>
  <si>
    <t>Аламудунский РЦГСЭН</t>
  </si>
  <si>
    <t>Жайылский РЦГСЭН</t>
  </si>
  <si>
    <t>Ысык-Атинский РЦГСЭН</t>
  </si>
  <si>
    <t>Кеминский РЦГСЭН</t>
  </si>
  <si>
    <t>Московский РЦГСЭН</t>
  </si>
  <si>
    <t>Панфиловский РЦГСЭН</t>
  </si>
  <si>
    <t>Сокулукский РЦГСЭН</t>
  </si>
  <si>
    <t>ЦГСЭН г.Токмок</t>
  </si>
  <si>
    <t>Республиканский специализированный дом ребенка г.Токмок</t>
  </si>
  <si>
    <t>Чуйский областной центр по борьбе со СПИДом</t>
  </si>
  <si>
    <t>Чуйский областной медико-информационный центр</t>
  </si>
  <si>
    <t>Ыссык-Кульский областной центр репродукции человека</t>
  </si>
  <si>
    <t>Ыссык-Кульский областной центр по борьбе с туберкулезом</t>
  </si>
  <si>
    <t>Республиканский реабилитационный центр для взрослых с.Жетиогуз</t>
  </si>
  <si>
    <t>Республиканский реабилитационный центр для детей г.Чолпон-Ата</t>
  </si>
  <si>
    <t>Противочумное отделение г.Каракол</t>
  </si>
  <si>
    <t>ЦГСЭН г.Каракол</t>
  </si>
  <si>
    <t>ЦГСЭН г.Балыкчы</t>
  </si>
  <si>
    <t>Ак-Суйский РЦГСЭН</t>
  </si>
  <si>
    <t>Джеты-Огузский РЦГСЭН</t>
  </si>
  <si>
    <t xml:space="preserve">Ыссык-Кульский РЦГСЭН </t>
  </si>
  <si>
    <t>Тонский РЦГСЭН</t>
  </si>
  <si>
    <t>Тюпский РЦГСЭН</t>
  </si>
  <si>
    <t xml:space="preserve">Ыссык-Кульский областной центр по профилактике и борьбе со СПИДом </t>
  </si>
  <si>
    <t>Ыссык-Кульский областной медико-информационный центр</t>
  </si>
  <si>
    <t>Ыссык-Кульское областное обьедененое бюро судебно-медицинской экспертизы</t>
  </si>
  <si>
    <t>Нарынский областной центр переливания крови</t>
  </si>
  <si>
    <t>Противочумное отделение с.Ат-Баши</t>
  </si>
  <si>
    <t>Акталинский РЦГСЭН</t>
  </si>
  <si>
    <t>Атбашинский РЦГСЭН</t>
  </si>
  <si>
    <t>Жумгалский РЦГСЭН</t>
  </si>
  <si>
    <t>Кочкорский РЦГСЭН</t>
  </si>
  <si>
    <t xml:space="preserve">Нарынский РЦГСЭН </t>
  </si>
  <si>
    <t>Нарынский областной центр по профилактике и борьбе со СПИДом</t>
  </si>
  <si>
    <t>Нарынский областной медико-информационный центр</t>
  </si>
  <si>
    <t>Нарынское областное обьедененое бюро судебно-медицинской экспертизы</t>
  </si>
  <si>
    <t>Таласский областной центр переливания крови</t>
  </si>
  <si>
    <t>Карабууринский РЦГСЭН</t>
  </si>
  <si>
    <t xml:space="preserve">Таласскский РЦГСЭН </t>
  </si>
  <si>
    <t>Манасский РЦГСЭН</t>
  </si>
  <si>
    <t>Бакайатинский РЦГСЭН</t>
  </si>
  <si>
    <t>Таласский областной центр по борьбе со СПИДом</t>
  </si>
  <si>
    <t>Таласский областной медико-информационный центр</t>
  </si>
  <si>
    <t>Таласское областное обьедененное бюро судебно-медицинской экспертизы</t>
  </si>
  <si>
    <t>Жалалабатский областной центр репродукции человека</t>
  </si>
  <si>
    <t xml:space="preserve">Базаркоргонский межрайонный проивотуберкулезный диспансер </t>
  </si>
  <si>
    <t xml:space="preserve">Сузакская межрайонная противотуберкулезная больница </t>
  </si>
  <si>
    <t>Токтогульский межрайонный противотуберкулезный диспансер</t>
  </si>
  <si>
    <t>Жалалабатский областной центр по борьбе с туберкулезом им. Р.Г Бауэра</t>
  </si>
  <si>
    <t>Республиканская противотуберкулезная больница Шекафтар</t>
  </si>
  <si>
    <t>Региональный центр медицинской реабилитации г.Кочкор-Ата</t>
  </si>
  <si>
    <t>Базаркоргонский детский реабилитационный центр</t>
  </si>
  <si>
    <t>Жалалабатский областной детский реабилитационный центр "Бакыт"</t>
  </si>
  <si>
    <t>Жалалабатский областной центр переливания крови</t>
  </si>
  <si>
    <t>Аксыйский РЦГСЭН</t>
  </si>
  <si>
    <t>Алабукинский РЦГСЭН</t>
  </si>
  <si>
    <t>Базаркоргонский РЦГСЭН</t>
  </si>
  <si>
    <t>Ноокенский РЦГСЭН</t>
  </si>
  <si>
    <t>Сузакский РЦГСЭН</t>
  </si>
  <si>
    <t>Тогузтороузский РЦГСЭН</t>
  </si>
  <si>
    <t>Токтогульский РЦГСЭН</t>
  </si>
  <si>
    <t>Чаткальский РЦГСЭН</t>
  </si>
  <si>
    <t>ЦГСЭН г.Жалалабат</t>
  </si>
  <si>
    <t>ЦГСЭН г.Каракуль</t>
  </si>
  <si>
    <t>ЦГСЭН г.Кокжангак</t>
  </si>
  <si>
    <t>ЦГСЭН г.Майлуусуу</t>
  </si>
  <si>
    <t>ЦГСЭН г.Ташкумыр</t>
  </si>
  <si>
    <t>Жалалабатский областной центр по профилактике и борьбе со СПИДом</t>
  </si>
  <si>
    <t>Жалалабатский областной медико-информационный центр</t>
  </si>
  <si>
    <t>Жалалабатское областное обьединеное бюро судебно-медицинской экспертизы</t>
  </si>
  <si>
    <t xml:space="preserve">Ошский областной онкологический диспансер </t>
  </si>
  <si>
    <t>Кара-Кульджинский противотуберкулезный диспансер</t>
  </si>
  <si>
    <t>Кара-Суйская противотуберкулезная больница</t>
  </si>
  <si>
    <t>Ноокатский противотуберкулезный диспансер</t>
  </si>
  <si>
    <t xml:space="preserve">Узгенский противотуберкулезный диспансер </t>
  </si>
  <si>
    <t>Ошский областной центр по борьбе с туберкулезом</t>
  </si>
  <si>
    <t>Ошская областная детская противотуберкулезная больница</t>
  </si>
  <si>
    <t>Городской центр борьбы с туберкулезом г.Ош</t>
  </si>
  <si>
    <t xml:space="preserve">Ошский областной психоневрологический диспансер </t>
  </si>
  <si>
    <t>Кара-Кочкорский центр ребилитации и восстановительного лечения</t>
  </si>
  <si>
    <t>Реабилитационный центр  для детей с ограниченными возможностями здоровья с опорно-двигательными возможностями</t>
  </si>
  <si>
    <t>Ошский областной центр переливания крови</t>
  </si>
  <si>
    <t>Противочумное отделение г.Ош</t>
  </si>
  <si>
    <t>ЦГСЭН г.Ош</t>
  </si>
  <si>
    <t>Кара-Суйский РЦГСЭН</t>
  </si>
  <si>
    <t>Ноокатский РЦГСЭН</t>
  </si>
  <si>
    <t>Араванский РЦГСЭН</t>
  </si>
  <si>
    <t>Кара-Кулжинский РЦГСЭН</t>
  </si>
  <si>
    <t>Узгенский РЦГСЭН</t>
  </si>
  <si>
    <t>Алайский РЦГСЭН</t>
  </si>
  <si>
    <t>Чон-Алайский РЦГСЭН</t>
  </si>
  <si>
    <t>Ошский специализрованный центр реабилитации детей и семьи</t>
  </si>
  <si>
    <t>Ошский областной центр по профилактике и борьбе со СПИДом</t>
  </si>
  <si>
    <t>Ошская областная автобаза санитарных машин</t>
  </si>
  <si>
    <t>Ошский областной медико-информационный центр</t>
  </si>
  <si>
    <t>Ошский областной центр  репродукции</t>
  </si>
  <si>
    <t>Ошское областное обьединеное бюро судебно-медицинской экспертизы</t>
  </si>
  <si>
    <t>Баткенский областной центр борьбы с туберкулезом</t>
  </si>
  <si>
    <t>Кызылкийская противотуберкулёзная больница</t>
  </si>
  <si>
    <t>Республиканская противотуберкулезная больница Кызыл-Булак</t>
  </si>
  <si>
    <t>Сулюктинская городская противотуберкулезная больница</t>
  </si>
  <si>
    <t>Баткенский областной филиал республиканского Центра крови</t>
  </si>
  <si>
    <t>Лейлекский РЦГСЭН</t>
  </si>
  <si>
    <t>Кадамжайский РЦГСЭН</t>
  </si>
  <si>
    <t>ЦГСЭН г.Кызыл-Кия</t>
  </si>
  <si>
    <t>ЦГСЭН г.Сулюкта</t>
  </si>
  <si>
    <t>Баткенский РЦГСЭН</t>
  </si>
  <si>
    <t>Баткенский областной центр по профилактике и борьбе со СПИДом</t>
  </si>
  <si>
    <t>Баткенский областной медико-информационный центр</t>
  </si>
  <si>
    <t>Баткенский областной центр "Брак и семья"</t>
  </si>
  <si>
    <t>Баткенское областное обьединеное бюро судебно-медицинской экспертизы</t>
  </si>
  <si>
    <t>Южный филиал НИИХСТО в г.Джалал_Абад</t>
  </si>
  <si>
    <t>Медико-реабилитационный комплекс Ден Соолук</t>
  </si>
  <si>
    <t>Ошская областная спецбольница</t>
  </si>
  <si>
    <t>Токмак медколледж</t>
  </si>
  <si>
    <t>Поликлиника студентов</t>
  </si>
  <si>
    <t>ЦМКУиСМ</t>
  </si>
  <si>
    <t>ГЭД</t>
  </si>
  <si>
    <t>ЦПЗиГСЭН г. Бишкек</t>
  </si>
  <si>
    <t>Дом ребенка г. Бишкек</t>
  </si>
  <si>
    <t>Центр СПИД г.Бишкек</t>
  </si>
  <si>
    <t>БЦУЗ</t>
  </si>
  <si>
    <t>Итого:</t>
  </si>
  <si>
    <t>БЕЗ ЦА</t>
  </si>
  <si>
    <t>итого здр</t>
  </si>
  <si>
    <t>итого образ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</si>
</sst>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_ ;[Red]\-0.00\ "/>
    <numFmt numFmtId="166" formatCode="#,##0.0"/>
    <numFmt numFmtId="167" formatCode="_-* #,##0.0_р_._-;\-* #,##0.0_р_._-;_-* &quot;-&quot;??_р_._-;_-@_-"/>
  </numFmts>
  <fonts count="71">
    <font>
      <sz val="10"/>
      <name val="Arial Cyr"/>
      <family val="0"/>
    </font>
    <font>
      <sz val="12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0"/>
      <color indexed="10"/>
      <name val="Times New Roman Cyr"/>
      <family val="0"/>
    </font>
    <font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4"/>
      <name val="Arial Cyr"/>
      <family val="0"/>
    </font>
    <font>
      <sz val="14"/>
      <color indexed="10"/>
      <name val="Times New Roman Cyr"/>
      <family val="0"/>
    </font>
    <font>
      <sz val="14"/>
      <name val="Arial Cyr"/>
      <family val="0"/>
    </font>
    <font>
      <sz val="11"/>
      <name val="Times New Roman Cyr"/>
      <family val="0"/>
    </font>
    <font>
      <sz val="11"/>
      <name val="Arial Cyr"/>
      <family val="0"/>
    </font>
    <font>
      <sz val="11"/>
      <color indexed="12"/>
      <name val="Arial Cyr"/>
      <family val="2"/>
    </font>
    <font>
      <sz val="11"/>
      <color indexed="10"/>
      <name val="Arial Cyr"/>
      <family val="2"/>
    </font>
    <font>
      <sz val="10"/>
      <color indexed="12"/>
      <name val="Arial Cyr"/>
      <family val="2"/>
    </font>
    <font>
      <b/>
      <sz val="10"/>
      <name val="Times New Roman"/>
      <family val="1"/>
    </font>
    <font>
      <b/>
      <sz val="11"/>
      <name val="Garamond"/>
      <family val="1"/>
    </font>
    <font>
      <sz val="12"/>
      <name val="Times New Roman"/>
      <family val="1"/>
    </font>
    <font>
      <b/>
      <sz val="11"/>
      <color indexed="48"/>
      <name val="Garamond"/>
      <family val="1"/>
    </font>
    <font>
      <i/>
      <sz val="11"/>
      <name val="Arial Cyr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0"/>
    </font>
    <font>
      <sz val="12"/>
      <color indexed="12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Arial Cyr"/>
      <family val="2"/>
    </font>
    <font>
      <sz val="11"/>
      <color indexed="8"/>
      <name val="Times New Roman Cyr"/>
      <family val="0"/>
    </font>
    <font>
      <sz val="11"/>
      <color indexed="8"/>
      <name val="Arial Cyr"/>
      <family val="2"/>
    </font>
    <font>
      <b/>
      <sz val="12"/>
      <name val="Arial Cyr"/>
      <family val="0"/>
    </font>
    <font>
      <sz val="8"/>
      <name val="Segoe U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i/>
      <sz val="12"/>
      <color theme="1"/>
      <name val="Times New Roman"/>
      <family val="1"/>
    </font>
    <font>
      <sz val="10"/>
      <color theme="1"/>
      <name val="Times New Roman Cyr"/>
      <family val="0"/>
    </font>
    <font>
      <sz val="10"/>
      <color theme="1"/>
      <name val="Arial Cyr"/>
      <family val="2"/>
    </font>
    <font>
      <sz val="11"/>
      <color theme="1"/>
      <name val="Times New Roman Cyr"/>
      <family val="0"/>
    </font>
    <font>
      <sz val="11"/>
      <color theme="1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49" fillId="31" borderId="8" applyNumberFormat="0" applyFont="0" applyAlignment="0" applyProtection="0"/>
    <xf numFmtId="9" fontId="49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8" fillId="0" borderId="0" xfId="0" applyNumberFormat="1" applyFont="1" applyAlignment="1">
      <alignment/>
    </xf>
    <xf numFmtId="164" fontId="18" fillId="33" borderId="0" xfId="0" applyNumberFormat="1" applyFont="1" applyFill="1" applyAlignment="1">
      <alignment/>
    </xf>
    <xf numFmtId="164" fontId="19" fillId="33" borderId="0" xfId="0" applyNumberFormat="1" applyFont="1" applyFill="1" applyAlignment="1">
      <alignment/>
    </xf>
    <xf numFmtId="164" fontId="2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left"/>
    </xf>
    <xf numFmtId="0" fontId="21" fillId="0" borderId="0" xfId="0" applyFont="1" applyAlignment="1" applyProtection="1">
      <alignment horizontal="centerContinuous"/>
      <protection/>
    </xf>
    <xf numFmtId="0" fontId="22" fillId="0" borderId="0" xfId="0" applyFont="1" applyAlignment="1" applyProtection="1">
      <alignment horizontal="centerContinuous"/>
      <protection/>
    </xf>
    <xf numFmtId="0" fontId="21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25" fillId="0" borderId="0" xfId="0" applyFont="1" applyAlignment="1" applyProtection="1">
      <alignment horizontal="centerContinuous"/>
      <protection/>
    </xf>
    <xf numFmtId="0" fontId="23" fillId="0" borderId="0" xfId="0" applyFont="1" applyAlignment="1" applyProtection="1">
      <alignment horizontal="centerContinuous"/>
      <protection/>
    </xf>
    <xf numFmtId="0" fontId="25" fillId="0" borderId="0" xfId="0" applyFont="1" applyAlignment="1" applyProtection="1">
      <alignment horizontal="center"/>
      <protection/>
    </xf>
    <xf numFmtId="0" fontId="26" fillId="0" borderId="0" xfId="0" applyFont="1" applyAlignment="1">
      <alignment/>
    </xf>
    <xf numFmtId="0" fontId="27" fillId="0" borderId="0" xfId="0" applyFont="1" applyAlignment="1" applyProtection="1">
      <alignment horizontal="centerContinuous"/>
      <protection/>
    </xf>
    <xf numFmtId="0" fontId="24" fillId="0" borderId="0" xfId="0" applyFont="1" applyAlignment="1" applyProtection="1">
      <alignment horizontal="centerContinuous"/>
      <protection/>
    </xf>
    <xf numFmtId="0" fontId="27" fillId="0" borderId="0" xfId="0" applyFont="1" applyAlignment="1" applyProtection="1">
      <alignment horizontal="center"/>
      <protection/>
    </xf>
    <xf numFmtId="0" fontId="28" fillId="0" borderId="0" xfId="0" applyFont="1" applyAlignment="1">
      <alignment/>
    </xf>
    <xf numFmtId="49" fontId="0" fillId="0" borderId="0" xfId="0" applyNumberFormat="1" applyAlignment="1" applyProtection="1">
      <alignment/>
      <protection hidden="1" locked="0"/>
    </xf>
    <xf numFmtId="49" fontId="22" fillId="0" borderId="0" xfId="0" applyNumberFormat="1" applyFont="1" applyAlignment="1" applyProtection="1">
      <alignment/>
      <protection hidden="1" locked="0"/>
    </xf>
    <xf numFmtId="0" fontId="22" fillId="0" borderId="0" xfId="0" applyFont="1" applyAlignment="1" applyProtection="1">
      <alignment/>
      <protection hidden="1" locked="0"/>
    </xf>
    <xf numFmtId="165" fontId="29" fillId="0" borderId="10" xfId="0" applyNumberFormat="1" applyFont="1" applyBorder="1" applyAlignment="1" applyProtection="1">
      <alignment horizontal="center"/>
      <protection hidden="1" locked="0"/>
    </xf>
    <xf numFmtId="0" fontId="30" fillId="0" borderId="10" xfId="0" applyNumberFormat="1" applyFont="1" applyBorder="1" applyAlignment="1">
      <alignment horizontal="left"/>
    </xf>
    <xf numFmtId="164" fontId="31" fillId="0" borderId="10" xfId="0" applyNumberFormat="1" applyFont="1" applyBorder="1" applyAlignment="1" applyProtection="1">
      <alignment horizontal="center"/>
      <protection hidden="1" locked="0"/>
    </xf>
    <xf numFmtId="164" fontId="31" fillId="0" borderId="10" xfId="0" applyNumberFormat="1" applyFont="1" applyBorder="1" applyAlignment="1" applyProtection="1">
      <alignment/>
      <protection hidden="1" locked="0"/>
    </xf>
    <xf numFmtId="0" fontId="31" fillId="0" borderId="10" xfId="0" applyFont="1" applyBorder="1" applyAlignment="1" applyProtection="1">
      <alignment horizontal="center"/>
      <protection hidden="1" locked="0"/>
    </xf>
    <xf numFmtId="0" fontId="31" fillId="0" borderId="10" xfId="0" applyFont="1" applyBorder="1" applyAlignment="1" applyProtection="1">
      <alignment horizontal="center"/>
      <protection hidden="1" locked="0"/>
    </xf>
    <xf numFmtId="0" fontId="32" fillId="0" borderId="10" xfId="0" applyFont="1" applyBorder="1" applyAlignment="1" applyProtection="1">
      <alignment horizontal="center"/>
      <protection hidden="1" locked="0"/>
    </xf>
    <xf numFmtId="0" fontId="33" fillId="0" borderId="10" xfId="0" applyFont="1" applyBorder="1" applyAlignment="1" applyProtection="1">
      <alignment horizontal="center"/>
      <protection hidden="1" locked="0"/>
    </xf>
    <xf numFmtId="0" fontId="22" fillId="0" borderId="0" xfId="0" applyFont="1" applyAlignment="1" applyProtection="1">
      <alignment/>
      <protection locked="0"/>
    </xf>
    <xf numFmtId="0" fontId="29" fillId="0" borderId="10" xfId="0" applyFont="1" applyBorder="1" applyAlignment="1" applyProtection="1">
      <alignment horizontal="center"/>
      <protection hidden="1" locked="0"/>
    </xf>
    <xf numFmtId="0" fontId="22" fillId="0" borderId="10" xfId="0" applyFont="1" applyBorder="1" applyAlignment="1" applyProtection="1">
      <alignment/>
      <protection locked="0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164" fontId="30" fillId="0" borderId="10" xfId="0" applyNumberFormat="1" applyFont="1" applyBorder="1" applyAlignment="1">
      <alignment horizontal="center"/>
    </xf>
    <xf numFmtId="164" fontId="30" fillId="0" borderId="10" xfId="0" applyNumberFormat="1" applyFont="1" applyBorder="1" applyAlignment="1">
      <alignment/>
    </xf>
    <xf numFmtId="164" fontId="34" fillId="0" borderId="10" xfId="0" applyNumberFormat="1" applyFont="1" applyBorder="1" applyAlignment="1">
      <alignment horizontal="center" textRotation="90"/>
    </xf>
    <xf numFmtId="164" fontId="34" fillId="0" borderId="10" xfId="0" applyNumberFormat="1" applyFont="1" applyBorder="1" applyAlignment="1">
      <alignment horizontal="center" textRotation="90" wrapText="1"/>
    </xf>
    <xf numFmtId="164" fontId="34" fillId="0" borderId="10" xfId="0" applyNumberFormat="1" applyFont="1" applyBorder="1" applyAlignment="1">
      <alignment textRotation="90"/>
    </xf>
    <xf numFmtId="164" fontId="0" fillId="0" borderId="10" xfId="0" applyNumberFormat="1" applyBorder="1" applyAlignment="1">
      <alignment/>
    </xf>
    <xf numFmtId="0" fontId="35" fillId="34" borderId="10" xfId="0" applyNumberFormat="1" applyFont="1" applyFill="1" applyBorder="1" applyAlignment="1">
      <alignment horizontal="center" vertical="center" wrapText="1"/>
    </xf>
    <xf numFmtId="0" fontId="36" fillId="35" borderId="10" xfId="0" applyNumberFormat="1" applyFont="1" applyFill="1" applyBorder="1" applyAlignment="1">
      <alignment horizontal="left" vertical="center" wrapText="1"/>
    </xf>
    <xf numFmtId="164" fontId="36" fillId="35" borderId="10" xfId="0" applyNumberFormat="1" applyFont="1" applyFill="1" applyBorder="1" applyAlignment="1">
      <alignment/>
    </xf>
    <xf numFmtId="164" fontId="49" fillId="35" borderId="10" xfId="0" applyNumberFormat="1" applyFont="1" applyFill="1" applyBorder="1" applyAlignment="1">
      <alignment/>
    </xf>
    <xf numFmtId="0" fontId="30" fillId="0" borderId="10" xfId="0" applyNumberFormat="1" applyFont="1" applyBorder="1" applyAlignment="1">
      <alignment horizontal="center"/>
    </xf>
    <xf numFmtId="0" fontId="36" fillId="35" borderId="10" xfId="0" applyNumberFormat="1" applyFont="1" applyFill="1" applyBorder="1" applyAlignment="1">
      <alignment horizontal="left"/>
    </xf>
    <xf numFmtId="166" fontId="49" fillId="35" borderId="10" xfId="0" applyNumberFormat="1" applyFont="1" applyFill="1" applyBorder="1" applyAlignment="1">
      <alignment horizontal="right"/>
    </xf>
    <xf numFmtId="166" fontId="36" fillId="35" borderId="10" xfId="0" applyNumberFormat="1" applyFont="1" applyFill="1" applyBorder="1" applyAlignment="1">
      <alignment horizontal="right"/>
    </xf>
    <xf numFmtId="167" fontId="49" fillId="35" borderId="10" xfId="0" applyNumberFormat="1" applyFont="1" applyFill="1" applyBorder="1" applyAlignment="1">
      <alignment/>
    </xf>
    <xf numFmtId="167" fontId="36" fillId="35" borderId="10" xfId="0" applyNumberFormat="1" applyFont="1" applyFill="1" applyBorder="1" applyAlignment="1">
      <alignment/>
    </xf>
    <xf numFmtId="0" fontId="35" fillId="34" borderId="10" xfId="0" applyNumberFormat="1" applyFont="1" applyFill="1" applyBorder="1" applyAlignment="1">
      <alignment horizontal="center" vertical="center" wrapText="1"/>
    </xf>
    <xf numFmtId="0" fontId="36" fillId="35" borderId="10" xfId="0" applyFont="1" applyFill="1" applyBorder="1" applyAlignment="1">
      <alignment/>
    </xf>
    <xf numFmtId="0" fontId="35" fillId="36" borderId="10" xfId="0" applyNumberFormat="1" applyFont="1" applyFill="1" applyBorder="1" applyAlignment="1">
      <alignment horizontal="center" vertical="center" wrapText="1"/>
    </xf>
    <xf numFmtId="166" fontId="49" fillId="35" borderId="10" xfId="0" applyNumberFormat="1" applyFont="1" applyFill="1" applyBorder="1" applyAlignment="1">
      <alignment horizontal="right" vertical="center"/>
    </xf>
    <xf numFmtId="166" fontId="36" fillId="35" borderId="10" xfId="0" applyNumberFormat="1" applyFont="1" applyFill="1" applyBorder="1" applyAlignment="1">
      <alignment horizontal="right" vertical="center"/>
    </xf>
    <xf numFmtId="164" fontId="14" fillId="35" borderId="10" xfId="0" applyNumberFormat="1" applyFont="1" applyFill="1" applyBorder="1" applyAlignment="1">
      <alignment/>
    </xf>
    <xf numFmtId="0" fontId="36" fillId="35" borderId="10" xfId="0" applyFont="1" applyFill="1" applyBorder="1" applyAlignment="1">
      <alignment horizontal="left" vertical="center" wrapText="1"/>
    </xf>
    <xf numFmtId="0" fontId="35" fillId="37" borderId="10" xfId="0" applyNumberFormat="1" applyFont="1" applyFill="1" applyBorder="1" applyAlignment="1">
      <alignment horizontal="center" vertical="center" wrapText="1"/>
    </xf>
    <xf numFmtId="0" fontId="35" fillId="38" borderId="10" xfId="0" applyNumberFormat="1" applyFont="1" applyFill="1" applyBorder="1" applyAlignment="1">
      <alignment horizontal="center" vertical="center" wrapText="1"/>
    </xf>
    <xf numFmtId="4" fontId="36" fillId="35" borderId="10" xfId="0" applyNumberFormat="1" applyFont="1" applyFill="1" applyBorder="1" applyAlignment="1">
      <alignment horizontal="right" vertical="center"/>
    </xf>
    <xf numFmtId="0" fontId="35" fillId="33" borderId="10" xfId="0" applyNumberFormat="1" applyFont="1" applyFill="1" applyBorder="1" applyAlignment="1">
      <alignment horizontal="center" vertical="center" wrapText="1"/>
    </xf>
    <xf numFmtId="164" fontId="0" fillId="39" borderId="0" xfId="0" applyNumberFormat="1" applyFill="1" applyAlignment="1">
      <alignment/>
    </xf>
    <xf numFmtId="0" fontId="37" fillId="34" borderId="10" xfId="0" applyNumberFormat="1" applyFont="1" applyFill="1" applyBorder="1" applyAlignment="1">
      <alignment horizontal="center" vertical="center" wrapText="1"/>
    </xf>
    <xf numFmtId="164" fontId="18" fillId="37" borderId="0" xfId="0" applyNumberFormat="1" applyFont="1" applyFill="1" applyAlignment="1">
      <alignment/>
    </xf>
    <xf numFmtId="164" fontId="36" fillId="35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38" fillId="0" borderId="10" xfId="0" applyNumberFormat="1" applyFont="1" applyBorder="1" applyAlignment="1">
      <alignment horizontal="center"/>
    </xf>
    <xf numFmtId="164" fontId="39" fillId="35" borderId="10" xfId="0" applyNumberFormat="1" applyFont="1" applyFill="1" applyBorder="1" applyAlignment="1">
      <alignment/>
    </xf>
    <xf numFmtId="166" fontId="66" fillId="35" borderId="10" xfId="0" applyNumberFormat="1" applyFont="1" applyFill="1" applyBorder="1" applyAlignment="1">
      <alignment horizontal="right" vertical="center"/>
    </xf>
    <xf numFmtId="166" fontId="39" fillId="35" borderId="10" xfId="0" applyNumberFormat="1" applyFont="1" applyFill="1" applyBorder="1" applyAlignment="1">
      <alignment horizontal="right" vertical="center"/>
    </xf>
    <xf numFmtId="164" fontId="41" fillId="0" borderId="0" xfId="0" applyNumberFormat="1" applyFont="1" applyAlignment="1">
      <alignment/>
    </xf>
    <xf numFmtId="164" fontId="30" fillId="35" borderId="10" xfId="0" applyNumberFormat="1" applyFont="1" applyFill="1" applyBorder="1" applyAlignment="1">
      <alignment horizontal="center"/>
    </xf>
    <xf numFmtId="164" fontId="33" fillId="0" borderId="0" xfId="0" applyNumberFormat="1" applyFont="1" applyAlignment="1">
      <alignment/>
    </xf>
    <xf numFmtId="164" fontId="42" fillId="35" borderId="10" xfId="0" applyNumberFormat="1" applyFont="1" applyFill="1" applyBorder="1" applyAlignment="1">
      <alignment/>
    </xf>
    <xf numFmtId="164" fontId="33" fillId="0" borderId="0" xfId="0" applyNumberFormat="1" applyFont="1" applyFill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64" fontId="18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left"/>
    </xf>
    <xf numFmtId="165" fontId="67" fillId="0" borderId="10" xfId="0" applyNumberFormat="1" applyFont="1" applyBorder="1" applyAlignment="1" applyProtection="1">
      <alignment/>
      <protection hidden="1" locked="0"/>
    </xf>
    <xf numFmtId="0" fontId="0" fillId="0" borderId="10" xfId="0" applyBorder="1" applyAlignment="1">
      <alignment horizontal="center"/>
    </xf>
    <xf numFmtId="165" fontId="68" fillId="0" borderId="10" xfId="0" applyNumberFormat="1" applyFont="1" applyBorder="1" applyAlignment="1" applyProtection="1">
      <alignment/>
      <protection hidden="1"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5" fontId="68" fillId="0" borderId="0" xfId="0" applyNumberFormat="1" applyFont="1" applyBorder="1" applyAlignment="1" applyProtection="1">
      <alignment/>
      <protection hidden="1" locked="0"/>
    </xf>
    <xf numFmtId="165" fontId="68" fillId="0" borderId="11" xfId="0" applyNumberFormat="1" applyFont="1" applyBorder="1" applyAlignment="1" applyProtection="1">
      <alignment/>
      <protection hidden="1" locked="0"/>
    </xf>
    <xf numFmtId="165" fontId="69" fillId="36" borderId="10" xfId="0" applyNumberFormat="1" applyFont="1" applyFill="1" applyBorder="1" applyAlignment="1" applyProtection="1">
      <alignment/>
      <protection hidden="1" locked="0"/>
    </xf>
    <xf numFmtId="164" fontId="30" fillId="33" borderId="1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70" fillId="0" borderId="10" xfId="0" applyNumberFormat="1" applyFont="1" applyBorder="1" applyAlignment="1" applyProtection="1">
      <alignment/>
      <protection hidden="1" locked="0"/>
    </xf>
    <xf numFmtId="165" fontId="20" fillId="0" borderId="0" xfId="0" applyNumberFormat="1" applyFont="1" applyAlignment="1">
      <alignment/>
    </xf>
    <xf numFmtId="0" fontId="68" fillId="0" borderId="0" xfId="0" applyFont="1" applyAlignment="1">
      <alignment/>
    </xf>
    <xf numFmtId="164" fontId="68" fillId="0" borderId="0" xfId="0" applyNumberFormat="1" applyFont="1" applyAlignment="1">
      <alignment/>
    </xf>
    <xf numFmtId="164" fontId="68" fillId="34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5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NumberFormat="1" applyFont="1" applyBorder="1" applyAlignment="1">
      <alignment horizontal="left"/>
    </xf>
    <xf numFmtId="164" fontId="20" fillId="0" borderId="10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4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6;&#1053;&#1052;&#1041;\AppData\Local\Microsoft\Windows\INetCache\Content.Outlook\QPEANNWO\&#1089;&#1072;&#1081;&#1090;%20&#1088;&#1086;&#1089;&#1087;&#1080;&#1089;&#110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сь (1)"/>
      <sheetName val="роспись"/>
      <sheetName val="смет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351"/>
  <sheetViews>
    <sheetView tabSelected="1" zoomScale="102" zoomScaleNormal="102" zoomScalePageLayoutView="0" workbookViewId="0" topLeftCell="E1">
      <pane xSplit="6" ySplit="13" topLeftCell="K14" activePane="bottomRight" state="frozen"/>
      <selection pane="topLeft" activeCell="E1" sqref="E1"/>
      <selection pane="topRight" activeCell="K1" sqref="K1"/>
      <selection pane="bottomLeft" activeCell="E11" sqref="E11"/>
      <selection pane="bottomRight" activeCell="E8" sqref="E8"/>
    </sheetView>
  </sheetViews>
  <sheetFormatPr defaultColWidth="9.00390625" defaultRowHeight="12.75"/>
  <cols>
    <col min="1" max="1" width="5.875" style="0" hidden="1" customWidth="1"/>
    <col min="2" max="2" width="5.625" style="0" hidden="1" customWidth="1"/>
    <col min="3" max="3" width="4.75390625" style="0" hidden="1" customWidth="1"/>
    <col min="4" max="4" width="6.875" style="6" bestFit="1" customWidth="1"/>
    <col min="5" max="5" width="22.25390625" style="7" customWidth="1"/>
    <col min="6" max="7" width="16.625" style="0" hidden="1" customWidth="1"/>
    <col min="8" max="8" width="0.12890625" style="0" hidden="1" customWidth="1"/>
    <col min="9" max="9" width="0.6171875" style="0" hidden="1" customWidth="1"/>
    <col min="10" max="10" width="4.875" style="0" hidden="1" customWidth="1"/>
    <col min="11" max="11" width="12.875" style="110" customWidth="1"/>
    <col min="12" max="12" width="12.75390625" style="0" customWidth="1"/>
    <col min="13" max="13" width="13.25390625" style="0" customWidth="1"/>
    <col min="14" max="14" width="11.25390625" style="0" hidden="1" customWidth="1"/>
    <col min="15" max="15" width="9.25390625" style="0" hidden="1" customWidth="1"/>
    <col min="16" max="16" width="8.00390625" style="0" hidden="1" customWidth="1"/>
    <col min="17" max="17" width="9.125" style="0" hidden="1" customWidth="1"/>
    <col min="18" max="18" width="11.75390625" style="0" hidden="1" customWidth="1"/>
    <col min="19" max="19" width="12.875" style="110" hidden="1" customWidth="1"/>
    <col min="20" max="20" width="11.125" style="0" hidden="1" customWidth="1"/>
    <col min="21" max="21" width="11.875" style="0" hidden="1" customWidth="1"/>
    <col min="22" max="22" width="9.00390625" style="0" hidden="1" customWidth="1"/>
    <col min="23" max="23" width="9.00390625" style="0" customWidth="1"/>
    <col min="24" max="24" width="11.875" style="0" hidden="1" customWidth="1"/>
    <col min="25" max="25" width="10.75390625" style="0" hidden="1" customWidth="1"/>
    <col min="26" max="26" width="7.625" style="0" hidden="1" customWidth="1"/>
    <col min="27" max="27" width="10.00390625" style="0" hidden="1" customWidth="1"/>
    <col min="28" max="28" width="9.375" style="0" hidden="1" customWidth="1"/>
    <col min="29" max="29" width="10.125" style="0" hidden="1" customWidth="1"/>
    <col min="30" max="30" width="9.25390625" style="0" customWidth="1"/>
    <col min="31" max="31" width="0.12890625" style="0" hidden="1" customWidth="1"/>
    <col min="32" max="32" width="9.875" style="0" hidden="1" customWidth="1"/>
    <col min="33" max="33" width="10.00390625" style="0" hidden="1" customWidth="1"/>
    <col min="34" max="34" width="7.375" style="0" hidden="1" customWidth="1"/>
    <col min="35" max="35" width="1.75390625" style="0" hidden="1" customWidth="1"/>
    <col min="36" max="36" width="10.125" style="0" customWidth="1"/>
    <col min="37" max="37" width="10.875" style="0" hidden="1" customWidth="1"/>
    <col min="38" max="39" width="11.00390625" style="0" hidden="1" customWidth="1"/>
    <col min="40" max="40" width="10.00390625" style="0" hidden="1" customWidth="1"/>
    <col min="41" max="41" width="13.25390625" style="0" customWidth="1"/>
    <col min="42" max="42" width="11.00390625" style="0" hidden="1" customWidth="1"/>
    <col min="43" max="43" width="1.12109375" style="0" hidden="1" customWidth="1"/>
    <col min="44" max="44" width="12.25390625" style="0" customWidth="1"/>
    <col min="45" max="45" width="11.125" style="0" hidden="1" customWidth="1"/>
    <col min="46" max="51" width="8.875" style="0" hidden="1" customWidth="1"/>
    <col min="53" max="53" width="9.625" style="0" bestFit="1" customWidth="1"/>
  </cols>
  <sheetData>
    <row r="1" spans="4:44" s="1" customFormat="1" ht="0.75" customHeight="1">
      <c r="D1" s="2"/>
      <c r="E1" s="3"/>
      <c r="F1" s="3"/>
      <c r="G1" s="3"/>
      <c r="H1" s="3"/>
      <c r="I1" s="3"/>
      <c r="J1" s="3"/>
      <c r="K1" s="4">
        <f>SUM(K2:K5)</f>
        <v>100.00000000000001</v>
      </c>
      <c r="L1" s="3">
        <f aca="true" t="shared" si="0" ref="L1:Z1">SUM(L2:L5)</f>
        <v>99.99999999999999</v>
      </c>
      <c r="M1" s="3"/>
      <c r="N1" s="3">
        <f t="shared" si="0"/>
        <v>100</v>
      </c>
      <c r="O1" s="3">
        <f t="shared" si="0"/>
        <v>100</v>
      </c>
      <c r="P1" s="3">
        <f t="shared" si="0"/>
        <v>100</v>
      </c>
      <c r="Q1" s="3">
        <f t="shared" si="0"/>
        <v>100</v>
      </c>
      <c r="R1" s="3">
        <f t="shared" si="0"/>
        <v>100</v>
      </c>
      <c r="S1" s="4">
        <f t="shared" si="0"/>
        <v>100</v>
      </c>
      <c r="T1" s="3">
        <f t="shared" si="0"/>
        <v>100</v>
      </c>
      <c r="U1" s="3">
        <f t="shared" si="0"/>
        <v>100</v>
      </c>
      <c r="V1" s="3">
        <f t="shared" si="0"/>
        <v>100</v>
      </c>
      <c r="W1" s="3"/>
      <c r="X1" s="3">
        <f>SUM(X2:X5)</f>
        <v>100</v>
      </c>
      <c r="Y1" s="3">
        <f t="shared" si="0"/>
        <v>100</v>
      </c>
      <c r="Z1" s="3">
        <f t="shared" si="0"/>
        <v>0</v>
      </c>
      <c r="AA1" s="3">
        <f>SUM(AA2:AA5)</f>
        <v>100</v>
      </c>
      <c r="AB1" s="3">
        <f>SUM(AB2:AB5)</f>
        <v>100</v>
      </c>
      <c r="AC1" s="3">
        <f>SUM(AC2:AC5)</f>
        <v>100</v>
      </c>
      <c r="AD1" s="3">
        <f>SUM(AD2:AD5)</f>
        <v>99.99999999999999</v>
      </c>
      <c r="AE1" s="3">
        <f>SUM(AE2:AE5)</f>
        <v>100</v>
      </c>
      <c r="AF1" s="3">
        <f aca="true" t="shared" si="1" ref="AF1:AQ1">SUM(AF2:AF5)</f>
        <v>100</v>
      </c>
      <c r="AG1" s="3">
        <f t="shared" si="1"/>
        <v>100</v>
      </c>
      <c r="AH1" s="3">
        <f t="shared" si="1"/>
        <v>100</v>
      </c>
      <c r="AI1" s="3">
        <f t="shared" si="1"/>
        <v>100</v>
      </c>
      <c r="AJ1" s="3">
        <f t="shared" si="1"/>
        <v>100</v>
      </c>
      <c r="AK1" s="3">
        <f t="shared" si="1"/>
        <v>100</v>
      </c>
      <c r="AL1" s="3">
        <f t="shared" si="1"/>
        <v>100</v>
      </c>
      <c r="AM1" s="3">
        <f t="shared" si="1"/>
        <v>100</v>
      </c>
      <c r="AN1" s="3">
        <f t="shared" si="1"/>
        <v>99.99999999999999</v>
      </c>
      <c r="AO1" s="3">
        <f t="shared" si="1"/>
        <v>100</v>
      </c>
      <c r="AP1" s="3">
        <f t="shared" si="1"/>
        <v>100</v>
      </c>
      <c r="AQ1" s="3">
        <f t="shared" si="1"/>
        <v>100</v>
      </c>
      <c r="AR1" s="3"/>
    </row>
    <row r="2" spans="4:43" s="1" customFormat="1" ht="12" customHeight="1" hidden="1">
      <c r="D2" s="2"/>
      <c r="E2" s="1" t="s">
        <v>0</v>
      </c>
      <c r="K2" s="5">
        <v>21</v>
      </c>
      <c r="L2" s="1">
        <v>20.4</v>
      </c>
      <c r="N2" s="1">
        <v>16.5</v>
      </c>
      <c r="O2" s="1">
        <v>17.5</v>
      </c>
      <c r="P2" s="1">
        <v>18.5</v>
      </c>
      <c r="Q2" s="1">
        <v>12.2</v>
      </c>
      <c r="R2" s="1">
        <v>20</v>
      </c>
      <c r="S2" s="5">
        <v>19</v>
      </c>
      <c r="T2" s="1">
        <v>8.6</v>
      </c>
      <c r="U2" s="1">
        <v>20.1</v>
      </c>
      <c r="V2" s="1">
        <v>25</v>
      </c>
      <c r="X2" s="1">
        <v>2.8</v>
      </c>
      <c r="Y2" s="1">
        <v>6.8</v>
      </c>
      <c r="AA2" s="1">
        <v>1.8</v>
      </c>
      <c r="AB2" s="1">
        <v>18.8</v>
      </c>
      <c r="AC2" s="1">
        <v>25</v>
      </c>
      <c r="AD2" s="1">
        <v>51.9</v>
      </c>
      <c r="AE2" s="1">
        <v>29.1</v>
      </c>
      <c r="AF2" s="1">
        <v>41.3</v>
      </c>
      <c r="AG2" s="1">
        <v>27.2</v>
      </c>
      <c r="AH2" s="1">
        <v>25</v>
      </c>
      <c r="AI2" s="1">
        <v>10.4</v>
      </c>
      <c r="AJ2" s="1">
        <v>23</v>
      </c>
      <c r="AK2" s="1">
        <v>10.4</v>
      </c>
      <c r="AL2" s="1">
        <v>25</v>
      </c>
      <c r="AM2" s="1">
        <v>10.4</v>
      </c>
      <c r="AN2" s="1">
        <v>6.4</v>
      </c>
      <c r="AO2" s="1">
        <v>20</v>
      </c>
      <c r="AP2" s="1">
        <v>10.4</v>
      </c>
      <c r="AQ2" s="1">
        <v>10.4</v>
      </c>
    </row>
    <row r="3" spans="4:43" s="1" customFormat="1" ht="12" customHeight="1" hidden="1">
      <c r="D3" s="2"/>
      <c r="E3" s="1" t="s">
        <v>1</v>
      </c>
      <c r="K3" s="5">
        <v>32.2</v>
      </c>
      <c r="L3" s="1">
        <v>34.8</v>
      </c>
      <c r="N3" s="1">
        <v>30.5</v>
      </c>
      <c r="O3" s="1">
        <v>27.6</v>
      </c>
      <c r="P3" s="1">
        <v>22.1</v>
      </c>
      <c r="Q3" s="1">
        <v>27</v>
      </c>
      <c r="R3" s="1">
        <v>20</v>
      </c>
      <c r="S3" s="5">
        <v>26.6</v>
      </c>
      <c r="T3" s="1">
        <v>26.1</v>
      </c>
      <c r="U3" s="1">
        <v>27.5</v>
      </c>
      <c r="V3" s="1">
        <v>37</v>
      </c>
      <c r="X3" s="1">
        <v>41</v>
      </c>
      <c r="Y3" s="1">
        <v>34.1</v>
      </c>
      <c r="AA3" s="1">
        <v>1.9</v>
      </c>
      <c r="AB3" s="1">
        <v>25.4</v>
      </c>
      <c r="AC3" s="1">
        <v>37</v>
      </c>
      <c r="AD3" s="1">
        <v>17.2</v>
      </c>
      <c r="AE3" s="1">
        <v>28.5</v>
      </c>
      <c r="AF3" s="1">
        <v>19.1</v>
      </c>
      <c r="AG3" s="1">
        <v>24.2</v>
      </c>
      <c r="AH3" s="1">
        <v>25</v>
      </c>
      <c r="AI3" s="1">
        <v>9.7</v>
      </c>
      <c r="AJ3" s="1">
        <v>23</v>
      </c>
      <c r="AK3" s="1">
        <v>9.7</v>
      </c>
      <c r="AL3" s="1">
        <v>25</v>
      </c>
      <c r="AM3" s="1">
        <v>9.7</v>
      </c>
      <c r="AN3" s="1">
        <v>30</v>
      </c>
      <c r="AO3" s="1">
        <v>20</v>
      </c>
      <c r="AP3" s="1">
        <v>9.7</v>
      </c>
      <c r="AQ3" s="1">
        <v>9.7</v>
      </c>
    </row>
    <row r="4" spans="4:43" s="1" customFormat="1" ht="12" customHeight="1" hidden="1">
      <c r="D4" s="2"/>
      <c r="E4" s="1" t="s">
        <v>2</v>
      </c>
      <c r="K4" s="5">
        <v>19.1</v>
      </c>
      <c r="L4" s="1">
        <v>18.5</v>
      </c>
      <c r="N4" s="1">
        <v>28.2</v>
      </c>
      <c r="O4" s="1">
        <v>24.9</v>
      </c>
      <c r="P4" s="1">
        <v>28.1</v>
      </c>
      <c r="Q4" s="1">
        <v>27.2</v>
      </c>
      <c r="R4" s="1">
        <v>50</v>
      </c>
      <c r="S4" s="5">
        <v>25.8</v>
      </c>
      <c r="T4" s="1">
        <v>26.8</v>
      </c>
      <c r="U4" s="1">
        <v>20.1</v>
      </c>
      <c r="V4" s="1">
        <v>15</v>
      </c>
      <c r="X4" s="1">
        <v>30.8</v>
      </c>
      <c r="Y4" s="1">
        <v>28.9</v>
      </c>
      <c r="AA4" s="1">
        <v>46.1</v>
      </c>
      <c r="AB4" s="1">
        <v>26.7</v>
      </c>
      <c r="AC4" s="1">
        <v>15</v>
      </c>
      <c r="AD4" s="1">
        <v>10.1</v>
      </c>
      <c r="AE4" s="1">
        <v>22.7</v>
      </c>
      <c r="AF4" s="1">
        <v>14.1</v>
      </c>
      <c r="AG4" s="1">
        <v>23.6</v>
      </c>
      <c r="AH4" s="1">
        <v>25</v>
      </c>
      <c r="AI4" s="1">
        <v>33.6</v>
      </c>
      <c r="AJ4" s="1">
        <v>15</v>
      </c>
      <c r="AK4" s="1">
        <v>33.6</v>
      </c>
      <c r="AL4" s="1">
        <v>25</v>
      </c>
      <c r="AM4" s="1">
        <v>33.6</v>
      </c>
      <c r="AN4" s="1">
        <v>39.8</v>
      </c>
      <c r="AO4" s="1">
        <v>50</v>
      </c>
      <c r="AP4" s="1">
        <v>33.6</v>
      </c>
      <c r="AQ4" s="1">
        <v>33.6</v>
      </c>
    </row>
    <row r="5" spans="4:43" s="1" customFormat="1" ht="12" customHeight="1" hidden="1">
      <c r="D5" s="2"/>
      <c r="E5" s="1" t="s">
        <v>3</v>
      </c>
      <c r="K5" s="5">
        <v>27.7</v>
      </c>
      <c r="L5" s="1">
        <v>26.3</v>
      </c>
      <c r="N5" s="1">
        <v>24.8</v>
      </c>
      <c r="O5" s="1">
        <v>30</v>
      </c>
      <c r="P5" s="1">
        <v>31.3</v>
      </c>
      <c r="Q5" s="1">
        <v>33.6</v>
      </c>
      <c r="R5" s="1">
        <v>10</v>
      </c>
      <c r="S5" s="5">
        <v>28.6</v>
      </c>
      <c r="T5" s="1">
        <v>38.5</v>
      </c>
      <c r="U5" s="1">
        <v>32.3</v>
      </c>
      <c r="V5" s="1">
        <v>23</v>
      </c>
      <c r="X5" s="1">
        <v>25.4</v>
      </c>
      <c r="Y5" s="1">
        <v>30.2</v>
      </c>
      <c r="AA5" s="1">
        <v>50.2</v>
      </c>
      <c r="AB5" s="1">
        <v>29.1</v>
      </c>
      <c r="AC5" s="1">
        <v>23</v>
      </c>
      <c r="AD5" s="1">
        <v>20.8</v>
      </c>
      <c r="AE5" s="1">
        <v>19.7</v>
      </c>
      <c r="AF5" s="1">
        <v>25.5</v>
      </c>
      <c r="AG5" s="1">
        <v>25</v>
      </c>
      <c r="AH5" s="1">
        <v>25</v>
      </c>
      <c r="AI5" s="1">
        <v>46.3</v>
      </c>
      <c r="AJ5" s="1">
        <v>39</v>
      </c>
      <c r="AK5" s="1">
        <v>46.3</v>
      </c>
      <c r="AL5" s="1">
        <v>25</v>
      </c>
      <c r="AM5" s="1">
        <v>46.3</v>
      </c>
      <c r="AN5" s="1">
        <v>23.8</v>
      </c>
      <c r="AO5" s="1">
        <v>10</v>
      </c>
      <c r="AP5" s="1">
        <v>46.3</v>
      </c>
      <c r="AQ5" s="1">
        <v>46.3</v>
      </c>
    </row>
    <row r="6" spans="4:19" s="1" customFormat="1" ht="12" customHeight="1" hidden="1">
      <c r="D6" s="2"/>
      <c r="K6" s="5"/>
      <c r="S6" s="5"/>
    </row>
    <row r="7" spans="11:43" ht="15.75" customHeight="1" hidden="1">
      <c r="K7" s="8">
        <v>1</v>
      </c>
      <c r="L7" s="9">
        <v>2</v>
      </c>
      <c r="M7" s="9"/>
      <c r="N7" s="9">
        <v>3</v>
      </c>
      <c r="O7" s="9">
        <v>4</v>
      </c>
      <c r="P7" s="9">
        <v>5</v>
      </c>
      <c r="Q7" s="9">
        <v>6</v>
      </c>
      <c r="R7" s="9">
        <v>7</v>
      </c>
      <c r="S7" s="10">
        <v>8</v>
      </c>
      <c r="T7" s="9">
        <v>9</v>
      </c>
      <c r="U7" s="9">
        <v>10</v>
      </c>
      <c r="V7" s="9"/>
      <c r="W7" s="9"/>
      <c r="X7" s="9">
        <v>11</v>
      </c>
      <c r="Y7" s="9">
        <v>12</v>
      </c>
      <c r="Z7" s="9">
        <v>13</v>
      </c>
      <c r="AA7" s="9">
        <v>14</v>
      </c>
      <c r="AB7" s="9">
        <v>15</v>
      </c>
      <c r="AC7" s="9">
        <v>16</v>
      </c>
      <c r="AD7" s="9">
        <v>17</v>
      </c>
      <c r="AE7" s="9">
        <v>18</v>
      </c>
      <c r="AF7" s="9">
        <v>19</v>
      </c>
      <c r="AG7" s="9">
        <v>20</v>
      </c>
      <c r="AH7" s="9">
        <v>21</v>
      </c>
      <c r="AI7" s="9">
        <v>22</v>
      </c>
      <c r="AJ7" s="9">
        <v>23</v>
      </c>
      <c r="AK7" s="9">
        <v>24</v>
      </c>
      <c r="AL7" s="9">
        <v>25</v>
      </c>
      <c r="AM7" s="9">
        <v>26</v>
      </c>
      <c r="AN7" s="9">
        <v>27</v>
      </c>
      <c r="AO7" s="9">
        <v>28</v>
      </c>
      <c r="AP7" s="9">
        <v>29</v>
      </c>
      <c r="AQ7" s="9">
        <v>30</v>
      </c>
    </row>
    <row r="8" spans="5:53" ht="39" customHeight="1">
      <c r="E8" s="11" t="s">
        <v>4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2"/>
      <c r="AT8" s="12"/>
      <c r="AU8" s="12"/>
      <c r="AV8" s="12"/>
      <c r="AW8" s="12"/>
      <c r="AX8" s="12"/>
      <c r="AY8" s="12"/>
      <c r="AZ8" s="12"/>
      <c r="BA8" s="12"/>
    </row>
    <row r="9" spans="5:44" ht="30" customHeight="1">
      <c r="E9" s="13"/>
      <c r="F9" s="14"/>
      <c r="G9" s="14"/>
      <c r="H9" s="14"/>
      <c r="I9" s="14"/>
      <c r="J9" s="14"/>
      <c r="K9" s="15"/>
      <c r="L9" s="16"/>
      <c r="M9" s="16" t="s">
        <v>5</v>
      </c>
      <c r="N9" s="16"/>
      <c r="O9" s="16"/>
      <c r="P9" s="16"/>
      <c r="Q9" s="16"/>
      <c r="R9" s="16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8"/>
    </row>
    <row r="10" spans="11:44" ht="12.75" customHeight="1">
      <c r="K10" s="19"/>
      <c r="L10" s="20"/>
      <c r="M10" s="20"/>
      <c r="N10" s="20"/>
      <c r="O10" s="20"/>
      <c r="P10" s="20"/>
      <c r="Q10" s="20"/>
      <c r="R10" s="20"/>
      <c r="S10" s="21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2"/>
    </row>
    <row r="11" spans="1:44" s="34" customFormat="1" ht="12" customHeight="1">
      <c r="A11" s="23"/>
      <c r="B11" s="24"/>
      <c r="C11" s="25"/>
      <c r="D11" s="26"/>
      <c r="E11" s="27"/>
      <c r="F11" s="28"/>
      <c r="G11" s="29"/>
      <c r="H11" s="29"/>
      <c r="I11" s="29"/>
      <c r="J11" s="29"/>
      <c r="K11" s="30">
        <v>211</v>
      </c>
      <c r="L11" s="30">
        <v>212</v>
      </c>
      <c r="M11" s="30">
        <v>221</v>
      </c>
      <c r="N11" s="30">
        <v>2211</v>
      </c>
      <c r="O11" s="31">
        <v>2212</v>
      </c>
      <c r="P11" s="30">
        <v>2213</v>
      </c>
      <c r="Q11" s="30">
        <v>2214</v>
      </c>
      <c r="R11" s="30">
        <v>2215</v>
      </c>
      <c r="S11" s="32">
        <v>2216</v>
      </c>
      <c r="T11" s="30">
        <v>2217</v>
      </c>
      <c r="U11" s="30">
        <v>2218</v>
      </c>
      <c r="V11" s="30">
        <v>2219</v>
      </c>
      <c r="W11" s="30">
        <v>222</v>
      </c>
      <c r="X11" s="30">
        <v>2221</v>
      </c>
      <c r="Y11" s="30">
        <v>2222</v>
      </c>
      <c r="Z11" s="30">
        <v>2226</v>
      </c>
      <c r="AA11" s="30">
        <v>2224</v>
      </c>
      <c r="AB11" s="30">
        <v>2225</v>
      </c>
      <c r="AC11" s="30">
        <v>2219</v>
      </c>
      <c r="AD11" s="30">
        <v>223</v>
      </c>
      <c r="AE11" s="30">
        <v>2232</v>
      </c>
      <c r="AF11" s="30">
        <v>2233</v>
      </c>
      <c r="AG11" s="30">
        <v>2234</v>
      </c>
      <c r="AH11" s="30">
        <v>2235</v>
      </c>
      <c r="AI11" s="30">
        <v>2711</v>
      </c>
      <c r="AJ11" s="30">
        <v>282</v>
      </c>
      <c r="AK11" s="30">
        <v>2822</v>
      </c>
      <c r="AL11" s="30">
        <v>2823</v>
      </c>
      <c r="AM11" s="30">
        <v>2824</v>
      </c>
      <c r="AN11" s="30">
        <v>3111</v>
      </c>
      <c r="AO11" s="30">
        <v>311</v>
      </c>
      <c r="AP11" s="33"/>
      <c r="AQ11" s="33"/>
      <c r="AR11" s="33" t="s">
        <v>6</v>
      </c>
    </row>
    <row r="12" spans="1:51" s="34" customFormat="1" ht="0.75" customHeight="1" hidden="1">
      <c r="A12" s="23"/>
      <c r="B12" s="24"/>
      <c r="C12" s="25"/>
      <c r="D12" s="35"/>
      <c r="E12" s="27"/>
      <c r="F12" s="28"/>
      <c r="G12" s="29"/>
      <c r="H12" s="29"/>
      <c r="I12" s="29"/>
      <c r="J12" s="29"/>
      <c r="K12" s="32"/>
      <c r="L12" s="30"/>
      <c r="M12" s="30"/>
      <c r="N12" s="30" t="s">
        <v>7</v>
      </c>
      <c r="O12" s="30" t="s">
        <v>7</v>
      </c>
      <c r="P12" s="30" t="s">
        <v>7</v>
      </c>
      <c r="Q12" s="30" t="s">
        <v>7</v>
      </c>
      <c r="R12" s="30" t="s">
        <v>7</v>
      </c>
      <c r="S12" s="32" t="s">
        <v>7</v>
      </c>
      <c r="T12" s="30" t="s">
        <v>7</v>
      </c>
      <c r="U12" s="30" t="s">
        <v>7</v>
      </c>
      <c r="V12" s="30"/>
      <c r="W12" s="30"/>
      <c r="X12" s="30" t="s">
        <v>7</v>
      </c>
      <c r="Y12" s="30" t="s">
        <v>7</v>
      </c>
      <c r="Z12" s="30" t="s">
        <v>7</v>
      </c>
      <c r="AA12" s="30"/>
      <c r="AB12" s="30"/>
      <c r="AC12" s="30"/>
      <c r="AD12" s="30"/>
      <c r="AE12" s="30" t="s">
        <v>8</v>
      </c>
      <c r="AF12" s="30" t="s">
        <v>9</v>
      </c>
      <c r="AG12" s="30" t="s">
        <v>10</v>
      </c>
      <c r="AH12" s="30" t="s">
        <v>11</v>
      </c>
      <c r="AI12" s="30"/>
      <c r="AJ12" s="30"/>
      <c r="AK12" s="30"/>
      <c r="AL12" s="30"/>
      <c r="AM12" s="30"/>
      <c r="AN12" s="30"/>
      <c r="AO12" s="33"/>
      <c r="AP12" s="33"/>
      <c r="AQ12" s="33"/>
      <c r="AR12" s="33"/>
      <c r="AT12" s="36" t="s">
        <v>12</v>
      </c>
      <c r="AU12" s="36" t="s">
        <v>13</v>
      </c>
      <c r="AV12" s="36">
        <v>221</v>
      </c>
      <c r="AW12" s="36">
        <v>222</v>
      </c>
      <c r="AX12" s="36">
        <v>223</v>
      </c>
      <c r="AY12" s="36">
        <v>282</v>
      </c>
    </row>
    <row r="13" spans="4:51" ht="14.25" hidden="1">
      <c r="D13" s="37"/>
      <c r="E13" s="27"/>
      <c r="F13" s="38"/>
      <c r="G13" s="38"/>
      <c r="H13" s="38"/>
      <c r="I13" s="38"/>
      <c r="J13" s="38"/>
      <c r="K13" s="39"/>
      <c r="L13" s="38"/>
      <c r="M13" s="38"/>
      <c r="N13" s="38"/>
      <c r="O13" s="38"/>
      <c r="P13" s="38"/>
      <c r="Q13" s="38"/>
      <c r="R13" s="38"/>
      <c r="S13" s="39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40"/>
      <c r="AP13" s="40"/>
      <c r="AQ13" s="40"/>
      <c r="AR13" s="40"/>
      <c r="AT13" s="40"/>
      <c r="AU13" s="40"/>
      <c r="AV13" s="40"/>
      <c r="AW13" s="40"/>
      <c r="AX13" s="40"/>
      <c r="AY13" s="40"/>
    </row>
    <row r="14" spans="4:51" s="1" customFormat="1" ht="52.5">
      <c r="D14" s="41"/>
      <c r="E14" s="42"/>
      <c r="F14" s="42"/>
      <c r="G14" s="42"/>
      <c r="H14" s="42"/>
      <c r="I14" s="42"/>
      <c r="J14" s="42"/>
      <c r="K14" s="43" t="s">
        <v>14</v>
      </c>
      <c r="L14" s="43" t="s">
        <v>15</v>
      </c>
      <c r="M14" s="44" t="s">
        <v>16</v>
      </c>
      <c r="N14" s="45"/>
      <c r="O14" s="45"/>
      <c r="P14" s="45"/>
      <c r="Q14" s="45"/>
      <c r="R14" s="45"/>
      <c r="S14" s="45"/>
      <c r="T14" s="45"/>
      <c r="U14" s="45"/>
      <c r="V14" s="45"/>
      <c r="W14" s="44" t="s">
        <v>17</v>
      </c>
      <c r="X14" s="45"/>
      <c r="Y14" s="45"/>
      <c r="Z14" s="45"/>
      <c r="AA14" s="45"/>
      <c r="AB14" s="45"/>
      <c r="AC14" s="45"/>
      <c r="AD14" s="44" t="s">
        <v>18</v>
      </c>
      <c r="AE14" s="45"/>
      <c r="AF14" s="45"/>
      <c r="AG14" s="45"/>
      <c r="AH14" s="45"/>
      <c r="AI14" s="45"/>
      <c r="AJ14" s="44" t="s">
        <v>19</v>
      </c>
      <c r="AK14" s="45"/>
      <c r="AL14" s="45"/>
      <c r="AM14" s="45"/>
      <c r="AN14" s="45"/>
      <c r="AO14" s="44" t="s">
        <v>20</v>
      </c>
      <c r="AP14" s="46"/>
      <c r="AQ14" s="46"/>
      <c r="AR14" s="46"/>
      <c r="AT14" s="46"/>
      <c r="AU14" s="46"/>
      <c r="AV14" s="46"/>
      <c r="AW14" s="46"/>
      <c r="AX14" s="46"/>
      <c r="AY14" s="46"/>
    </row>
    <row r="15" spans="4:51" s="1" customFormat="1" ht="40.5" customHeight="1">
      <c r="D15" s="47">
        <v>707610</v>
      </c>
      <c r="E15" s="48" t="s">
        <v>21</v>
      </c>
      <c r="F15" s="49"/>
      <c r="G15" s="49"/>
      <c r="H15" s="49"/>
      <c r="I15" s="49"/>
      <c r="J15" s="49"/>
      <c r="K15" s="50">
        <v>23783.6</v>
      </c>
      <c r="L15" s="49">
        <v>3567.5</v>
      </c>
      <c r="M15" s="49">
        <v>6087.2</v>
      </c>
      <c r="N15" s="49"/>
      <c r="O15" s="49"/>
      <c r="P15" s="49"/>
      <c r="Q15" s="49"/>
      <c r="R15" s="49"/>
      <c r="S15" s="49"/>
      <c r="T15" s="49"/>
      <c r="U15" s="49"/>
      <c r="V15" s="49"/>
      <c r="W15" s="49">
        <v>2740</v>
      </c>
      <c r="X15" s="49"/>
      <c r="Y15" s="49"/>
      <c r="Z15" s="49"/>
      <c r="AA15" s="49"/>
      <c r="AB15" s="49"/>
      <c r="AC15" s="49"/>
      <c r="AD15" s="49">
        <v>982.9</v>
      </c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>
        <v>0</v>
      </c>
      <c r="AQ15" s="49">
        <v>0</v>
      </c>
      <c r="AR15" s="49">
        <f>K15+L15+M15+W15+AD15+AJ15+AO15</f>
        <v>37161.2</v>
      </c>
      <c r="AT15" s="46">
        <f>K15/12</f>
        <v>1981.9666666666665</v>
      </c>
      <c r="AU15" s="46">
        <f>L15/12</f>
        <v>297.2916666666667</v>
      </c>
      <c r="AV15" s="46">
        <f>M15/12</f>
        <v>507.26666666666665</v>
      </c>
      <c r="AW15" s="46">
        <f>W15/12</f>
        <v>228.33333333333334</v>
      </c>
      <c r="AX15" s="46">
        <f>AD15/12</f>
        <v>81.90833333333333</v>
      </c>
      <c r="AY15" s="46"/>
    </row>
    <row r="16" spans="4:51" s="1" customFormat="1" ht="0.75" customHeight="1" hidden="1">
      <c r="D16" s="51"/>
      <c r="E16" s="52" t="s">
        <v>22</v>
      </c>
      <c r="F16" s="49"/>
      <c r="G16" s="49"/>
      <c r="H16" s="49"/>
      <c r="I16" s="49"/>
      <c r="J16" s="49"/>
      <c r="K16" s="53">
        <f aca="true" t="shared" si="2" ref="K16:AQ16">ROUND((K15*K$2/100),1)</f>
        <v>4994.6</v>
      </c>
      <c r="L16" s="54">
        <f t="shared" si="2"/>
        <v>727.8</v>
      </c>
      <c r="M16" s="54"/>
      <c r="N16" s="54">
        <f t="shared" si="2"/>
        <v>0</v>
      </c>
      <c r="O16" s="54">
        <f t="shared" si="2"/>
        <v>0</v>
      </c>
      <c r="P16" s="54">
        <f t="shared" si="2"/>
        <v>0</v>
      </c>
      <c r="Q16" s="54">
        <f t="shared" si="2"/>
        <v>0</v>
      </c>
      <c r="R16" s="54">
        <f t="shared" si="2"/>
        <v>0</v>
      </c>
      <c r="S16" s="54">
        <f t="shared" si="2"/>
        <v>0</v>
      </c>
      <c r="T16" s="54">
        <f t="shared" si="2"/>
        <v>0</v>
      </c>
      <c r="U16" s="54">
        <f t="shared" si="2"/>
        <v>0</v>
      </c>
      <c r="V16" s="54"/>
      <c r="W16" s="54"/>
      <c r="X16" s="54">
        <f t="shared" si="2"/>
        <v>0</v>
      </c>
      <c r="Y16" s="54">
        <f t="shared" si="2"/>
        <v>0</v>
      </c>
      <c r="Z16" s="54">
        <f t="shared" si="2"/>
        <v>0</v>
      </c>
      <c r="AA16" s="54">
        <f t="shared" si="2"/>
        <v>0</v>
      </c>
      <c r="AB16" s="54">
        <f t="shared" si="2"/>
        <v>0</v>
      </c>
      <c r="AC16" s="54">
        <f t="shared" si="2"/>
        <v>0</v>
      </c>
      <c r="AD16" s="54"/>
      <c r="AE16" s="54">
        <f t="shared" si="2"/>
        <v>0</v>
      </c>
      <c r="AF16" s="54">
        <f t="shared" si="2"/>
        <v>0</v>
      </c>
      <c r="AG16" s="54">
        <f t="shared" si="2"/>
        <v>0</v>
      </c>
      <c r="AH16" s="54">
        <f t="shared" si="2"/>
        <v>0</v>
      </c>
      <c r="AI16" s="54">
        <f t="shared" si="2"/>
        <v>0</v>
      </c>
      <c r="AJ16" s="54"/>
      <c r="AK16" s="54"/>
      <c r="AL16" s="54"/>
      <c r="AM16" s="54"/>
      <c r="AN16" s="54"/>
      <c r="AO16" s="54"/>
      <c r="AP16" s="54">
        <f t="shared" si="2"/>
        <v>0</v>
      </c>
      <c r="AQ16" s="54">
        <f t="shared" si="2"/>
        <v>0</v>
      </c>
      <c r="AR16" s="54"/>
      <c r="AS16" s="1" t="b">
        <f>SUM(K15:AQ15)=AR15</f>
        <v>1</v>
      </c>
      <c r="AT16" s="46"/>
      <c r="AU16" s="46"/>
      <c r="AV16" s="46"/>
      <c r="AW16" s="46"/>
      <c r="AX16" s="46"/>
      <c r="AY16" s="46"/>
    </row>
    <row r="17" spans="4:51" s="1" customFormat="1" ht="15.75" hidden="1">
      <c r="D17" s="51"/>
      <c r="E17" s="52" t="s">
        <v>23</v>
      </c>
      <c r="F17" s="49"/>
      <c r="G17" s="49"/>
      <c r="H17" s="49"/>
      <c r="I17" s="49"/>
      <c r="J17" s="49"/>
      <c r="K17" s="53">
        <f aca="true" t="shared" si="3" ref="K17:AQ17">ROUND((K15*K$3/100),1)</f>
        <v>7658.3</v>
      </c>
      <c r="L17" s="54">
        <f t="shared" si="3"/>
        <v>1241.5</v>
      </c>
      <c r="M17" s="54"/>
      <c r="N17" s="54">
        <f t="shared" si="3"/>
        <v>0</v>
      </c>
      <c r="O17" s="54">
        <f t="shared" si="3"/>
        <v>0</v>
      </c>
      <c r="P17" s="54">
        <f t="shared" si="3"/>
        <v>0</v>
      </c>
      <c r="Q17" s="54">
        <f t="shared" si="3"/>
        <v>0</v>
      </c>
      <c r="R17" s="54">
        <f t="shared" si="3"/>
        <v>0</v>
      </c>
      <c r="S17" s="54">
        <f t="shared" si="3"/>
        <v>0</v>
      </c>
      <c r="T17" s="54">
        <f t="shared" si="3"/>
        <v>0</v>
      </c>
      <c r="U17" s="54">
        <f t="shared" si="3"/>
        <v>0</v>
      </c>
      <c r="V17" s="54"/>
      <c r="W17" s="54"/>
      <c r="X17" s="54">
        <f t="shared" si="3"/>
        <v>0</v>
      </c>
      <c r="Y17" s="54">
        <f t="shared" si="3"/>
        <v>0</v>
      </c>
      <c r="Z17" s="54">
        <f t="shared" si="3"/>
        <v>0</v>
      </c>
      <c r="AA17" s="54">
        <f t="shared" si="3"/>
        <v>0</v>
      </c>
      <c r="AB17" s="54">
        <f t="shared" si="3"/>
        <v>0</v>
      </c>
      <c r="AC17" s="54">
        <f t="shared" si="3"/>
        <v>0</v>
      </c>
      <c r="AD17" s="54"/>
      <c r="AE17" s="54">
        <f t="shared" si="3"/>
        <v>0</v>
      </c>
      <c r="AF17" s="54">
        <f t="shared" si="3"/>
        <v>0</v>
      </c>
      <c r="AG17" s="54">
        <f t="shared" si="3"/>
        <v>0</v>
      </c>
      <c r="AH17" s="54">
        <f t="shared" si="3"/>
        <v>0</v>
      </c>
      <c r="AI17" s="54">
        <f t="shared" si="3"/>
        <v>0</v>
      </c>
      <c r="AJ17" s="54"/>
      <c r="AK17" s="54"/>
      <c r="AL17" s="54"/>
      <c r="AM17" s="54"/>
      <c r="AN17" s="54"/>
      <c r="AO17" s="54"/>
      <c r="AP17" s="54">
        <f t="shared" si="3"/>
        <v>0</v>
      </c>
      <c r="AQ17" s="54">
        <f t="shared" si="3"/>
        <v>0</v>
      </c>
      <c r="AR17" s="54"/>
      <c r="AT17" s="46"/>
      <c r="AU17" s="46"/>
      <c r="AV17" s="46"/>
      <c r="AW17" s="46"/>
      <c r="AX17" s="46"/>
      <c r="AY17" s="46"/>
    </row>
    <row r="18" spans="4:51" s="1" customFormat="1" ht="15.75" hidden="1">
      <c r="D18" s="51"/>
      <c r="E18" s="52" t="s">
        <v>24</v>
      </c>
      <c r="F18" s="49"/>
      <c r="G18" s="49"/>
      <c r="H18" s="49"/>
      <c r="I18" s="49"/>
      <c r="J18" s="49"/>
      <c r="K18" s="53">
        <f aca="true" t="shared" si="4" ref="K18:AQ18">ROUND((K15*K$4/100),1)</f>
        <v>4542.7</v>
      </c>
      <c r="L18" s="54">
        <f t="shared" si="4"/>
        <v>660</v>
      </c>
      <c r="M18" s="54"/>
      <c r="N18" s="54">
        <f t="shared" si="4"/>
        <v>0</v>
      </c>
      <c r="O18" s="54">
        <f t="shared" si="4"/>
        <v>0</v>
      </c>
      <c r="P18" s="54">
        <f t="shared" si="4"/>
        <v>0</v>
      </c>
      <c r="Q18" s="54">
        <f t="shared" si="4"/>
        <v>0</v>
      </c>
      <c r="R18" s="54">
        <f t="shared" si="4"/>
        <v>0</v>
      </c>
      <c r="S18" s="54">
        <f t="shared" si="4"/>
        <v>0</v>
      </c>
      <c r="T18" s="54">
        <f t="shared" si="4"/>
        <v>0</v>
      </c>
      <c r="U18" s="54">
        <f t="shared" si="4"/>
        <v>0</v>
      </c>
      <c r="V18" s="54"/>
      <c r="W18" s="54"/>
      <c r="X18" s="54">
        <f t="shared" si="4"/>
        <v>0</v>
      </c>
      <c r="Y18" s="54">
        <f t="shared" si="4"/>
        <v>0</v>
      </c>
      <c r="Z18" s="54">
        <f t="shared" si="4"/>
        <v>0</v>
      </c>
      <c r="AA18" s="54">
        <f t="shared" si="4"/>
        <v>0</v>
      </c>
      <c r="AB18" s="54">
        <f t="shared" si="4"/>
        <v>0</v>
      </c>
      <c r="AC18" s="54">
        <f t="shared" si="4"/>
        <v>0</v>
      </c>
      <c r="AD18" s="54"/>
      <c r="AE18" s="54">
        <f t="shared" si="4"/>
        <v>0</v>
      </c>
      <c r="AF18" s="54">
        <f t="shared" si="4"/>
        <v>0</v>
      </c>
      <c r="AG18" s="54">
        <f t="shared" si="4"/>
        <v>0</v>
      </c>
      <c r="AH18" s="54">
        <f t="shared" si="4"/>
        <v>0</v>
      </c>
      <c r="AI18" s="54">
        <f t="shared" si="4"/>
        <v>0</v>
      </c>
      <c r="AJ18" s="54"/>
      <c r="AK18" s="54"/>
      <c r="AL18" s="54"/>
      <c r="AM18" s="54"/>
      <c r="AN18" s="54"/>
      <c r="AO18" s="54"/>
      <c r="AP18" s="54">
        <f t="shared" si="4"/>
        <v>0</v>
      </c>
      <c r="AQ18" s="54">
        <f t="shared" si="4"/>
        <v>0</v>
      </c>
      <c r="AR18" s="54"/>
      <c r="AT18" s="46"/>
      <c r="AU18" s="46"/>
      <c r="AV18" s="46"/>
      <c r="AW18" s="46"/>
      <c r="AX18" s="46"/>
      <c r="AY18" s="46"/>
    </row>
    <row r="19" spans="4:51" s="1" customFormat="1" ht="15.75" hidden="1">
      <c r="D19" s="51" t="s">
        <v>25</v>
      </c>
      <c r="E19" s="52" t="s">
        <v>26</v>
      </c>
      <c r="F19" s="49"/>
      <c r="G19" s="49"/>
      <c r="H19" s="49"/>
      <c r="I19" s="49"/>
      <c r="J19" s="49"/>
      <c r="K19" s="53">
        <f aca="true" t="shared" si="5" ref="K19:AQ19">K15-K16-K17-K18</f>
        <v>6588.000000000001</v>
      </c>
      <c r="L19" s="54">
        <f t="shared" si="5"/>
        <v>938.1999999999998</v>
      </c>
      <c r="M19" s="54"/>
      <c r="N19" s="54">
        <f t="shared" si="5"/>
        <v>0</v>
      </c>
      <c r="O19" s="54">
        <f t="shared" si="5"/>
        <v>0</v>
      </c>
      <c r="P19" s="54">
        <f t="shared" si="5"/>
        <v>0</v>
      </c>
      <c r="Q19" s="54">
        <f t="shared" si="5"/>
        <v>0</v>
      </c>
      <c r="R19" s="54">
        <f t="shared" si="5"/>
        <v>0</v>
      </c>
      <c r="S19" s="54">
        <f t="shared" si="5"/>
        <v>0</v>
      </c>
      <c r="T19" s="54">
        <f t="shared" si="5"/>
        <v>0</v>
      </c>
      <c r="U19" s="54">
        <f t="shared" si="5"/>
        <v>0</v>
      </c>
      <c r="V19" s="54"/>
      <c r="W19" s="54"/>
      <c r="X19" s="54">
        <f t="shared" si="5"/>
        <v>0</v>
      </c>
      <c r="Y19" s="54">
        <f t="shared" si="5"/>
        <v>0</v>
      </c>
      <c r="Z19" s="54">
        <f t="shared" si="5"/>
        <v>0</v>
      </c>
      <c r="AA19" s="54">
        <f t="shared" si="5"/>
        <v>0</v>
      </c>
      <c r="AB19" s="54">
        <f t="shared" si="5"/>
        <v>0</v>
      </c>
      <c r="AC19" s="54">
        <f t="shared" si="5"/>
        <v>0</v>
      </c>
      <c r="AD19" s="54"/>
      <c r="AE19" s="54">
        <f t="shared" si="5"/>
        <v>0</v>
      </c>
      <c r="AF19" s="54">
        <f t="shared" si="5"/>
        <v>0</v>
      </c>
      <c r="AG19" s="54">
        <f t="shared" si="5"/>
        <v>0</v>
      </c>
      <c r="AH19" s="54">
        <f t="shared" si="5"/>
        <v>0</v>
      </c>
      <c r="AI19" s="54">
        <f t="shared" si="5"/>
        <v>0</v>
      </c>
      <c r="AJ19" s="54"/>
      <c r="AK19" s="54"/>
      <c r="AL19" s="54"/>
      <c r="AM19" s="54"/>
      <c r="AN19" s="54"/>
      <c r="AO19" s="54"/>
      <c r="AP19" s="54">
        <f t="shared" si="5"/>
        <v>0</v>
      </c>
      <c r="AQ19" s="54">
        <f t="shared" si="5"/>
        <v>0</v>
      </c>
      <c r="AR19" s="54"/>
      <c r="AT19" s="46"/>
      <c r="AU19" s="46"/>
      <c r="AV19" s="46"/>
      <c r="AW19" s="46"/>
      <c r="AX19" s="46"/>
      <c r="AY19" s="46"/>
    </row>
    <row r="20" spans="4:51" s="1" customFormat="1" ht="15.75" hidden="1">
      <c r="D20" s="41"/>
      <c r="E20" s="49"/>
      <c r="F20" s="49"/>
      <c r="G20" s="49"/>
      <c r="H20" s="49"/>
      <c r="I20" s="49"/>
      <c r="J20" s="49"/>
      <c r="K20" s="55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T20" s="46"/>
      <c r="AU20" s="46"/>
      <c r="AV20" s="46"/>
      <c r="AW20" s="46"/>
      <c r="AX20" s="46"/>
      <c r="AY20" s="46"/>
    </row>
    <row r="21" spans="4:51" s="1" customFormat="1" ht="15.75" hidden="1">
      <c r="D21" s="41"/>
      <c r="E21" s="49"/>
      <c r="F21" s="49"/>
      <c r="G21" s="49"/>
      <c r="H21" s="49"/>
      <c r="I21" s="49"/>
      <c r="J21" s="49"/>
      <c r="K21" s="55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T21" s="46"/>
      <c r="AU21" s="46"/>
      <c r="AV21" s="46"/>
      <c r="AW21" s="46"/>
      <c r="AX21" s="46"/>
      <c r="AY21" s="46"/>
    </row>
    <row r="22" spans="4:51" s="1" customFormat="1" ht="47.25">
      <c r="D22" s="57">
        <v>70821</v>
      </c>
      <c r="E22" s="48" t="s">
        <v>27</v>
      </c>
      <c r="F22" s="49"/>
      <c r="G22" s="49"/>
      <c r="H22" s="49"/>
      <c r="I22" s="49"/>
      <c r="J22" s="49"/>
      <c r="K22" s="50">
        <v>892.9</v>
      </c>
      <c r="L22" s="49">
        <v>154</v>
      </c>
      <c r="M22" s="49">
        <v>172</v>
      </c>
      <c r="N22" s="49"/>
      <c r="O22" s="49"/>
      <c r="P22" s="49"/>
      <c r="Q22" s="49"/>
      <c r="R22" s="49"/>
      <c r="S22" s="49"/>
      <c r="T22" s="49"/>
      <c r="U22" s="49"/>
      <c r="V22" s="49"/>
      <c r="W22" s="49">
        <v>100</v>
      </c>
      <c r="X22" s="49"/>
      <c r="Y22" s="49"/>
      <c r="Z22" s="49"/>
      <c r="AA22" s="49"/>
      <c r="AB22" s="49"/>
      <c r="AC22" s="49"/>
      <c r="AD22" s="49">
        <v>250</v>
      </c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>
        <v>100</v>
      </c>
      <c r="AP22" s="49">
        <v>0</v>
      </c>
      <c r="AQ22" s="49">
        <v>0</v>
      </c>
      <c r="AR22" s="49">
        <f>K22+L22+M22+W22+AD22+AJ22+AO22</f>
        <v>1668.9</v>
      </c>
      <c r="AT22" s="46">
        <f>K22/12</f>
        <v>74.40833333333333</v>
      </c>
      <c r="AU22" s="46">
        <f>L22/12</f>
        <v>12.833333333333334</v>
      </c>
      <c r="AV22" s="46">
        <f>M22/12</f>
        <v>14.333333333333334</v>
      </c>
      <c r="AW22" s="46">
        <f>W22/12</f>
        <v>8.333333333333334</v>
      </c>
      <c r="AX22" s="46">
        <f>AD22/12</f>
        <v>20.833333333333332</v>
      </c>
      <c r="AY22" s="46"/>
    </row>
    <row r="23" spans="4:51" s="1" customFormat="1" ht="0" customHeight="1" hidden="1">
      <c r="D23" s="51"/>
      <c r="E23" s="52" t="s">
        <v>22</v>
      </c>
      <c r="F23" s="49"/>
      <c r="G23" s="49"/>
      <c r="H23" s="49"/>
      <c r="I23" s="49"/>
      <c r="J23" s="49"/>
      <c r="K23" s="53">
        <f aca="true" t="shared" si="6" ref="K23:AC23">ROUND((K22*K$2/100),1)</f>
        <v>187.5</v>
      </c>
      <c r="L23" s="54">
        <f t="shared" si="6"/>
        <v>31.4</v>
      </c>
      <c r="M23" s="54"/>
      <c r="N23" s="54">
        <f t="shared" si="6"/>
        <v>0</v>
      </c>
      <c r="O23" s="54">
        <f t="shared" si="6"/>
        <v>0</v>
      </c>
      <c r="P23" s="54">
        <f t="shared" si="6"/>
        <v>0</v>
      </c>
      <c r="Q23" s="54">
        <f t="shared" si="6"/>
        <v>0</v>
      </c>
      <c r="R23" s="54">
        <v>20.9</v>
      </c>
      <c r="S23" s="54">
        <f t="shared" si="6"/>
        <v>0</v>
      </c>
      <c r="T23" s="54">
        <f t="shared" si="6"/>
        <v>0</v>
      </c>
      <c r="U23" s="54">
        <f t="shared" si="6"/>
        <v>0</v>
      </c>
      <c r="V23" s="54"/>
      <c r="W23" s="54"/>
      <c r="X23" s="54">
        <f t="shared" si="6"/>
        <v>0</v>
      </c>
      <c r="Y23" s="54">
        <f t="shared" si="6"/>
        <v>0</v>
      </c>
      <c r="Z23" s="54">
        <f t="shared" si="6"/>
        <v>0</v>
      </c>
      <c r="AA23" s="54">
        <f t="shared" si="6"/>
        <v>0</v>
      </c>
      <c r="AB23" s="54">
        <f t="shared" si="6"/>
        <v>0</v>
      </c>
      <c r="AC23" s="54">
        <f t="shared" si="6"/>
        <v>0</v>
      </c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1" t="b">
        <f>SUM(K22:AQ22)=AR22</f>
        <v>1</v>
      </c>
      <c r="AT23" s="46"/>
      <c r="AU23" s="46"/>
      <c r="AV23" s="46"/>
      <c r="AW23" s="46"/>
      <c r="AX23" s="46"/>
      <c r="AY23" s="46"/>
    </row>
    <row r="24" spans="4:51" s="1" customFormat="1" ht="15.75" hidden="1">
      <c r="D24" s="51"/>
      <c r="E24" s="52" t="s">
        <v>23</v>
      </c>
      <c r="F24" s="49"/>
      <c r="G24" s="49"/>
      <c r="H24" s="49"/>
      <c r="I24" s="49"/>
      <c r="J24" s="49"/>
      <c r="K24" s="53">
        <f aca="true" t="shared" si="7" ref="K24:AC24">ROUND((K22*K$3/100),1)</f>
        <v>287.5</v>
      </c>
      <c r="L24" s="54">
        <f t="shared" si="7"/>
        <v>53.6</v>
      </c>
      <c r="M24" s="54"/>
      <c r="N24" s="54">
        <f t="shared" si="7"/>
        <v>0</v>
      </c>
      <c r="O24" s="54">
        <f t="shared" si="7"/>
        <v>0</v>
      </c>
      <c r="P24" s="54">
        <f t="shared" si="7"/>
        <v>0</v>
      </c>
      <c r="Q24" s="54">
        <f t="shared" si="7"/>
        <v>0</v>
      </c>
      <c r="R24" s="54">
        <v>29.1</v>
      </c>
      <c r="S24" s="54">
        <f t="shared" si="7"/>
        <v>0</v>
      </c>
      <c r="T24" s="54">
        <f t="shared" si="7"/>
        <v>0</v>
      </c>
      <c r="U24" s="54">
        <f t="shared" si="7"/>
        <v>0</v>
      </c>
      <c r="V24" s="54"/>
      <c r="W24" s="54"/>
      <c r="X24" s="54">
        <f t="shared" si="7"/>
        <v>0</v>
      </c>
      <c r="Y24" s="54">
        <f t="shared" si="7"/>
        <v>0</v>
      </c>
      <c r="Z24" s="54">
        <f t="shared" si="7"/>
        <v>0</v>
      </c>
      <c r="AA24" s="54">
        <f t="shared" si="7"/>
        <v>0</v>
      </c>
      <c r="AB24" s="54">
        <f t="shared" si="7"/>
        <v>0</v>
      </c>
      <c r="AC24" s="54">
        <f t="shared" si="7"/>
        <v>0</v>
      </c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T24" s="46"/>
      <c r="AU24" s="46"/>
      <c r="AV24" s="46"/>
      <c r="AW24" s="46"/>
      <c r="AX24" s="46"/>
      <c r="AY24" s="46"/>
    </row>
    <row r="25" spans="4:51" s="1" customFormat="1" ht="15.75" hidden="1">
      <c r="D25" s="51"/>
      <c r="E25" s="52" t="s">
        <v>24</v>
      </c>
      <c r="F25" s="49"/>
      <c r="G25" s="49"/>
      <c r="H25" s="49"/>
      <c r="I25" s="49"/>
      <c r="J25" s="49"/>
      <c r="K25" s="53">
        <f aca="true" t="shared" si="8" ref="K25:AC25">ROUND((K22*K$4/100),1)</f>
        <v>170.5</v>
      </c>
      <c r="L25" s="54">
        <f t="shared" si="8"/>
        <v>28.5</v>
      </c>
      <c r="M25" s="54"/>
      <c r="N25" s="54">
        <f t="shared" si="8"/>
        <v>0</v>
      </c>
      <c r="O25" s="54">
        <f t="shared" si="8"/>
        <v>0</v>
      </c>
      <c r="P25" s="54">
        <f t="shared" si="8"/>
        <v>0</v>
      </c>
      <c r="Q25" s="54">
        <f t="shared" si="8"/>
        <v>0</v>
      </c>
      <c r="R25" s="54">
        <v>38.1</v>
      </c>
      <c r="S25" s="54">
        <f t="shared" si="8"/>
        <v>0</v>
      </c>
      <c r="T25" s="54">
        <f t="shared" si="8"/>
        <v>0</v>
      </c>
      <c r="U25" s="54">
        <f t="shared" si="8"/>
        <v>0</v>
      </c>
      <c r="V25" s="54"/>
      <c r="W25" s="54"/>
      <c r="X25" s="54">
        <f t="shared" si="8"/>
        <v>0</v>
      </c>
      <c r="Y25" s="54">
        <f t="shared" si="8"/>
        <v>0</v>
      </c>
      <c r="Z25" s="54">
        <f t="shared" si="8"/>
        <v>0</v>
      </c>
      <c r="AA25" s="54">
        <f t="shared" si="8"/>
        <v>0</v>
      </c>
      <c r="AB25" s="54">
        <f t="shared" si="8"/>
        <v>0</v>
      </c>
      <c r="AC25" s="54">
        <f t="shared" si="8"/>
        <v>0</v>
      </c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T25" s="46"/>
      <c r="AU25" s="46"/>
      <c r="AV25" s="46"/>
      <c r="AW25" s="46"/>
      <c r="AX25" s="46"/>
      <c r="AY25" s="46"/>
    </row>
    <row r="26" spans="4:51" s="1" customFormat="1" ht="15.75" hidden="1">
      <c r="D26" s="51" t="s">
        <v>25</v>
      </c>
      <c r="E26" s="52" t="s">
        <v>26</v>
      </c>
      <c r="F26" s="49"/>
      <c r="G26" s="49"/>
      <c r="H26" s="49"/>
      <c r="I26" s="49"/>
      <c r="J26" s="49"/>
      <c r="K26" s="53">
        <f aca="true" t="shared" si="9" ref="K26:AC26">K22-K23-K24-K25</f>
        <v>247.39999999999998</v>
      </c>
      <c r="L26" s="54">
        <f t="shared" si="9"/>
        <v>40.5</v>
      </c>
      <c r="M26" s="54"/>
      <c r="N26" s="54">
        <f t="shared" si="9"/>
        <v>0</v>
      </c>
      <c r="O26" s="54">
        <f t="shared" si="9"/>
        <v>0</v>
      </c>
      <c r="P26" s="54">
        <f t="shared" si="9"/>
        <v>0</v>
      </c>
      <c r="Q26" s="54">
        <f t="shared" si="9"/>
        <v>0</v>
      </c>
      <c r="R26" s="54">
        <f t="shared" si="9"/>
        <v>-88.1</v>
      </c>
      <c r="S26" s="54">
        <f t="shared" si="9"/>
        <v>0</v>
      </c>
      <c r="T26" s="54">
        <f t="shared" si="9"/>
        <v>0</v>
      </c>
      <c r="U26" s="54">
        <f t="shared" si="9"/>
        <v>0</v>
      </c>
      <c r="V26" s="54"/>
      <c r="W26" s="54"/>
      <c r="X26" s="54">
        <f t="shared" si="9"/>
        <v>0</v>
      </c>
      <c r="Y26" s="54">
        <f t="shared" si="9"/>
        <v>0</v>
      </c>
      <c r="Z26" s="54">
        <f t="shared" si="9"/>
        <v>0</v>
      </c>
      <c r="AA26" s="54">
        <f t="shared" si="9"/>
        <v>0</v>
      </c>
      <c r="AB26" s="54">
        <f t="shared" si="9"/>
        <v>0</v>
      </c>
      <c r="AC26" s="54">
        <f t="shared" si="9"/>
        <v>0</v>
      </c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T26" s="46"/>
      <c r="AU26" s="46"/>
      <c r="AV26" s="46"/>
      <c r="AW26" s="46"/>
      <c r="AX26" s="46"/>
      <c r="AY26" s="46"/>
    </row>
    <row r="27" spans="4:51" s="1" customFormat="1" ht="15.75" hidden="1">
      <c r="D27" s="41"/>
      <c r="E27" s="49"/>
      <c r="F27" s="49"/>
      <c r="G27" s="49"/>
      <c r="H27" s="49"/>
      <c r="I27" s="49"/>
      <c r="J27" s="49"/>
      <c r="K27" s="55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T27" s="46"/>
      <c r="AU27" s="46"/>
      <c r="AV27" s="46"/>
      <c r="AW27" s="46"/>
      <c r="AX27" s="46"/>
      <c r="AY27" s="46"/>
    </row>
    <row r="28" spans="4:51" s="1" customFormat="1" ht="15.75" hidden="1">
      <c r="D28" s="41"/>
      <c r="E28" s="49"/>
      <c r="F28" s="49"/>
      <c r="G28" s="49"/>
      <c r="H28" s="49"/>
      <c r="I28" s="49"/>
      <c r="J28" s="49"/>
      <c r="K28" s="55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T28" s="46"/>
      <c r="AU28" s="46"/>
      <c r="AV28" s="46"/>
      <c r="AW28" s="46"/>
      <c r="AX28" s="46"/>
      <c r="AY28" s="46"/>
    </row>
    <row r="29" spans="4:51" s="1" customFormat="1" ht="31.5">
      <c r="D29" s="57">
        <v>70911</v>
      </c>
      <c r="E29" s="48" t="s">
        <v>28</v>
      </c>
      <c r="F29" s="49"/>
      <c r="G29" s="49"/>
      <c r="H29" s="49"/>
      <c r="I29" s="49"/>
      <c r="J29" s="49"/>
      <c r="K29" s="50">
        <v>3315.5</v>
      </c>
      <c r="L29" s="49">
        <v>571.9</v>
      </c>
      <c r="M29" s="49">
        <v>739.5</v>
      </c>
      <c r="N29" s="49"/>
      <c r="O29" s="49"/>
      <c r="P29" s="49"/>
      <c r="Q29" s="49"/>
      <c r="R29" s="49"/>
      <c r="S29" s="49"/>
      <c r="T29" s="49"/>
      <c r="U29" s="49"/>
      <c r="V29" s="49"/>
      <c r="W29" s="49">
        <v>90</v>
      </c>
      <c r="X29" s="49"/>
      <c r="Y29" s="49"/>
      <c r="Z29" s="49"/>
      <c r="AA29" s="49"/>
      <c r="AB29" s="49"/>
      <c r="AC29" s="49"/>
      <c r="AD29" s="49">
        <v>554.6</v>
      </c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>
        <v>0</v>
      </c>
      <c r="AQ29" s="49">
        <v>0</v>
      </c>
      <c r="AR29" s="49">
        <f>K29+L29+M29+W29+AD29+AJ29+AO29</f>
        <v>5271.5</v>
      </c>
      <c r="AT29" s="46">
        <f>K29/12</f>
        <v>276.2916666666667</v>
      </c>
      <c r="AU29" s="46">
        <f>L29/12</f>
        <v>47.65833333333333</v>
      </c>
      <c r="AV29" s="46">
        <f>M29/12</f>
        <v>61.625</v>
      </c>
      <c r="AW29" s="46">
        <f>W29/12</f>
        <v>7.5</v>
      </c>
      <c r="AX29" s="46">
        <f>AD29/12</f>
        <v>46.21666666666667</v>
      </c>
      <c r="AY29" s="46"/>
    </row>
    <row r="30" spans="4:51" s="1" customFormat="1" ht="0" customHeight="1" hidden="1">
      <c r="D30" s="51"/>
      <c r="E30" s="52" t="s">
        <v>22</v>
      </c>
      <c r="F30" s="49"/>
      <c r="G30" s="49"/>
      <c r="H30" s="49"/>
      <c r="I30" s="49"/>
      <c r="J30" s="49"/>
      <c r="K30" s="53">
        <f aca="true" t="shared" si="10" ref="K30:AQ30">ROUND((K29*K$2/100),1)</f>
        <v>696.3</v>
      </c>
      <c r="L30" s="53">
        <f t="shared" si="10"/>
        <v>116.7</v>
      </c>
      <c r="M30" s="53"/>
      <c r="N30" s="53">
        <f t="shared" si="10"/>
        <v>0</v>
      </c>
      <c r="O30" s="53">
        <f t="shared" si="10"/>
        <v>0</v>
      </c>
      <c r="P30" s="53">
        <f t="shared" si="10"/>
        <v>0</v>
      </c>
      <c r="Q30" s="53">
        <f t="shared" si="10"/>
        <v>0</v>
      </c>
      <c r="R30" s="53">
        <v>16.6</v>
      </c>
      <c r="S30" s="53">
        <f t="shared" si="10"/>
        <v>0</v>
      </c>
      <c r="T30" s="53">
        <f t="shared" si="10"/>
        <v>0</v>
      </c>
      <c r="U30" s="53">
        <f t="shared" si="10"/>
        <v>0</v>
      </c>
      <c r="V30" s="53">
        <f t="shared" si="10"/>
        <v>0</v>
      </c>
      <c r="W30" s="53"/>
      <c r="X30" s="53">
        <f t="shared" si="10"/>
        <v>0</v>
      </c>
      <c r="Y30" s="53">
        <f t="shared" si="10"/>
        <v>0</v>
      </c>
      <c r="Z30" s="53">
        <f t="shared" si="10"/>
        <v>0</v>
      </c>
      <c r="AA30" s="53">
        <f t="shared" si="10"/>
        <v>0</v>
      </c>
      <c r="AB30" s="53">
        <f t="shared" si="10"/>
        <v>0</v>
      </c>
      <c r="AC30" s="53">
        <f t="shared" si="10"/>
        <v>0</v>
      </c>
      <c r="AD30" s="53">
        <f t="shared" si="10"/>
        <v>287.8</v>
      </c>
      <c r="AE30" s="53">
        <f t="shared" si="10"/>
        <v>0</v>
      </c>
      <c r="AF30" s="53">
        <f t="shared" si="10"/>
        <v>0</v>
      </c>
      <c r="AG30" s="53">
        <f t="shared" si="10"/>
        <v>0</v>
      </c>
      <c r="AH30" s="53">
        <f t="shared" si="10"/>
        <v>0</v>
      </c>
      <c r="AI30" s="53">
        <f t="shared" si="10"/>
        <v>0</v>
      </c>
      <c r="AJ30" s="53"/>
      <c r="AK30" s="53">
        <f t="shared" si="10"/>
        <v>0</v>
      </c>
      <c r="AL30" s="53">
        <f t="shared" si="10"/>
        <v>0</v>
      </c>
      <c r="AM30" s="53">
        <f t="shared" si="10"/>
        <v>0</v>
      </c>
      <c r="AN30" s="53">
        <f t="shared" si="10"/>
        <v>0</v>
      </c>
      <c r="AO30" s="53"/>
      <c r="AP30" s="53">
        <f t="shared" si="10"/>
        <v>0</v>
      </c>
      <c r="AQ30" s="53">
        <f t="shared" si="10"/>
        <v>0</v>
      </c>
      <c r="AR30" s="49"/>
      <c r="AS30" s="1" t="b">
        <f>SUM(K29:AQ29)=AR29</f>
        <v>1</v>
      </c>
      <c r="AT30" s="46"/>
      <c r="AU30" s="46"/>
      <c r="AV30" s="46"/>
      <c r="AW30" s="46"/>
      <c r="AX30" s="46"/>
      <c r="AY30" s="46"/>
    </row>
    <row r="31" spans="4:51" s="1" customFormat="1" ht="15.75" hidden="1">
      <c r="D31" s="51"/>
      <c r="E31" s="52" t="s">
        <v>23</v>
      </c>
      <c r="F31" s="49"/>
      <c r="G31" s="49"/>
      <c r="H31" s="49"/>
      <c r="I31" s="49"/>
      <c r="J31" s="49"/>
      <c r="K31" s="53">
        <f aca="true" t="shared" si="11" ref="K31:AQ31">ROUND((K29*K$3/100),1)</f>
        <v>1067.6</v>
      </c>
      <c r="L31" s="53">
        <f t="shared" si="11"/>
        <v>199</v>
      </c>
      <c r="M31" s="53"/>
      <c r="N31" s="53">
        <f t="shared" si="11"/>
        <v>0</v>
      </c>
      <c r="O31" s="53">
        <f t="shared" si="11"/>
        <v>0</v>
      </c>
      <c r="P31" s="53">
        <f t="shared" si="11"/>
        <v>0</v>
      </c>
      <c r="Q31" s="53">
        <f t="shared" si="11"/>
        <v>0</v>
      </c>
      <c r="R31" s="53">
        <v>23.1</v>
      </c>
      <c r="S31" s="53">
        <f t="shared" si="11"/>
        <v>0</v>
      </c>
      <c r="T31" s="53">
        <f t="shared" si="11"/>
        <v>0</v>
      </c>
      <c r="U31" s="53">
        <f t="shared" si="11"/>
        <v>0</v>
      </c>
      <c r="V31" s="53">
        <f t="shared" si="11"/>
        <v>0</v>
      </c>
      <c r="W31" s="53"/>
      <c r="X31" s="53">
        <f t="shared" si="11"/>
        <v>0</v>
      </c>
      <c r="Y31" s="53">
        <f t="shared" si="11"/>
        <v>0</v>
      </c>
      <c r="Z31" s="53">
        <f t="shared" si="11"/>
        <v>0</v>
      </c>
      <c r="AA31" s="53">
        <f t="shared" si="11"/>
        <v>0</v>
      </c>
      <c r="AB31" s="53">
        <f t="shared" si="11"/>
        <v>0</v>
      </c>
      <c r="AC31" s="53">
        <f t="shared" si="11"/>
        <v>0</v>
      </c>
      <c r="AD31" s="53">
        <f t="shared" si="11"/>
        <v>95.4</v>
      </c>
      <c r="AE31" s="53">
        <f t="shared" si="11"/>
        <v>0</v>
      </c>
      <c r="AF31" s="53">
        <f t="shared" si="11"/>
        <v>0</v>
      </c>
      <c r="AG31" s="53">
        <f t="shared" si="11"/>
        <v>0</v>
      </c>
      <c r="AH31" s="53">
        <f t="shared" si="11"/>
        <v>0</v>
      </c>
      <c r="AI31" s="53">
        <f t="shared" si="11"/>
        <v>0</v>
      </c>
      <c r="AJ31" s="53"/>
      <c r="AK31" s="53">
        <f t="shared" si="11"/>
        <v>0</v>
      </c>
      <c r="AL31" s="53">
        <f t="shared" si="11"/>
        <v>0</v>
      </c>
      <c r="AM31" s="53">
        <f t="shared" si="11"/>
        <v>0</v>
      </c>
      <c r="AN31" s="53">
        <f t="shared" si="11"/>
        <v>0</v>
      </c>
      <c r="AO31" s="53"/>
      <c r="AP31" s="53">
        <f t="shared" si="11"/>
        <v>0</v>
      </c>
      <c r="AQ31" s="53">
        <f t="shared" si="11"/>
        <v>0</v>
      </c>
      <c r="AR31" s="49"/>
      <c r="AT31" s="46"/>
      <c r="AU31" s="46"/>
      <c r="AV31" s="46"/>
      <c r="AW31" s="46"/>
      <c r="AX31" s="46"/>
      <c r="AY31" s="46"/>
    </row>
    <row r="32" spans="4:51" s="1" customFormat="1" ht="15.75" hidden="1">
      <c r="D32" s="51"/>
      <c r="E32" s="52" t="s">
        <v>24</v>
      </c>
      <c r="F32" s="49"/>
      <c r="G32" s="49"/>
      <c r="H32" s="49"/>
      <c r="I32" s="49"/>
      <c r="J32" s="49"/>
      <c r="K32" s="53">
        <f aca="true" t="shared" si="12" ref="K32:AN32">ROUND((K29*K$4/100),1)</f>
        <v>633.3</v>
      </c>
      <c r="L32" s="53">
        <f t="shared" si="12"/>
        <v>105.8</v>
      </c>
      <c r="M32" s="53"/>
      <c r="N32" s="53">
        <f t="shared" si="12"/>
        <v>0</v>
      </c>
      <c r="O32" s="53">
        <f t="shared" si="12"/>
        <v>0</v>
      </c>
      <c r="P32" s="53">
        <f t="shared" si="12"/>
        <v>0</v>
      </c>
      <c r="Q32" s="53">
        <f t="shared" si="12"/>
        <v>0</v>
      </c>
      <c r="R32" s="53">
        <v>30.2</v>
      </c>
      <c r="S32" s="53">
        <f t="shared" si="12"/>
        <v>0</v>
      </c>
      <c r="T32" s="53">
        <f t="shared" si="12"/>
        <v>0</v>
      </c>
      <c r="U32" s="53">
        <f t="shared" si="12"/>
        <v>0</v>
      </c>
      <c r="V32" s="53">
        <f t="shared" si="12"/>
        <v>0</v>
      </c>
      <c r="W32" s="53"/>
      <c r="X32" s="53">
        <f t="shared" si="12"/>
        <v>0</v>
      </c>
      <c r="Y32" s="53">
        <f t="shared" si="12"/>
        <v>0</v>
      </c>
      <c r="Z32" s="53">
        <f t="shared" si="12"/>
        <v>0</v>
      </c>
      <c r="AA32" s="53">
        <f t="shared" si="12"/>
        <v>0</v>
      </c>
      <c r="AB32" s="53">
        <f t="shared" si="12"/>
        <v>0</v>
      </c>
      <c r="AC32" s="53">
        <f t="shared" si="12"/>
        <v>0</v>
      </c>
      <c r="AD32" s="53">
        <f t="shared" si="12"/>
        <v>56</v>
      </c>
      <c r="AE32" s="53">
        <f t="shared" si="12"/>
        <v>0</v>
      </c>
      <c r="AF32" s="53">
        <f t="shared" si="12"/>
        <v>0</v>
      </c>
      <c r="AG32" s="53">
        <f t="shared" si="12"/>
        <v>0</v>
      </c>
      <c r="AH32" s="53">
        <f t="shared" si="12"/>
        <v>0</v>
      </c>
      <c r="AI32" s="53">
        <f t="shared" si="12"/>
        <v>0</v>
      </c>
      <c r="AJ32" s="53"/>
      <c r="AK32" s="53">
        <f t="shared" si="12"/>
        <v>0</v>
      </c>
      <c r="AL32" s="53">
        <f t="shared" si="12"/>
        <v>0</v>
      </c>
      <c r="AM32" s="53">
        <f t="shared" si="12"/>
        <v>0</v>
      </c>
      <c r="AN32" s="53">
        <f t="shared" si="12"/>
        <v>0</v>
      </c>
      <c r="AO32" s="53"/>
      <c r="AP32" s="54">
        <f>ROUND((AP29*AP$4/100),1)</f>
        <v>0</v>
      </c>
      <c r="AQ32" s="54">
        <f>ROUND((AQ29*AQ$4/100),1)</f>
        <v>0</v>
      </c>
      <c r="AR32" s="49"/>
      <c r="AT32" s="46"/>
      <c r="AU32" s="46"/>
      <c r="AV32" s="46"/>
      <c r="AW32" s="46"/>
      <c r="AX32" s="46"/>
      <c r="AY32" s="46"/>
    </row>
    <row r="33" spans="4:51" s="1" customFormat="1" ht="15.75" hidden="1">
      <c r="D33" s="51" t="s">
        <v>25</v>
      </c>
      <c r="E33" s="52" t="s">
        <v>26</v>
      </c>
      <c r="F33" s="49"/>
      <c r="G33" s="49"/>
      <c r="H33" s="49"/>
      <c r="I33" s="49"/>
      <c r="J33" s="49"/>
      <c r="K33" s="53">
        <f aca="true" t="shared" si="13" ref="K33:AN33">K29-K30-K31-K32</f>
        <v>918.3</v>
      </c>
      <c r="L33" s="53">
        <f t="shared" si="13"/>
        <v>150.39999999999998</v>
      </c>
      <c r="M33" s="53"/>
      <c r="N33" s="53">
        <f t="shared" si="13"/>
        <v>0</v>
      </c>
      <c r="O33" s="53">
        <f t="shared" si="13"/>
        <v>0</v>
      </c>
      <c r="P33" s="53">
        <f t="shared" si="13"/>
        <v>0</v>
      </c>
      <c r="Q33" s="53">
        <f t="shared" si="13"/>
        <v>0</v>
      </c>
      <c r="R33" s="53">
        <f t="shared" si="13"/>
        <v>-69.9</v>
      </c>
      <c r="S33" s="53">
        <f t="shared" si="13"/>
        <v>0</v>
      </c>
      <c r="T33" s="53">
        <f t="shared" si="13"/>
        <v>0</v>
      </c>
      <c r="U33" s="53">
        <f t="shared" si="13"/>
        <v>0</v>
      </c>
      <c r="V33" s="53">
        <f t="shared" si="13"/>
        <v>0</v>
      </c>
      <c r="W33" s="53"/>
      <c r="X33" s="53">
        <f t="shared" si="13"/>
        <v>0</v>
      </c>
      <c r="Y33" s="53">
        <f t="shared" si="13"/>
        <v>0</v>
      </c>
      <c r="Z33" s="53">
        <f t="shared" si="13"/>
        <v>0</v>
      </c>
      <c r="AA33" s="53">
        <f t="shared" si="13"/>
        <v>0</v>
      </c>
      <c r="AB33" s="53">
        <f t="shared" si="13"/>
        <v>0</v>
      </c>
      <c r="AC33" s="53">
        <f t="shared" si="13"/>
        <v>0</v>
      </c>
      <c r="AD33" s="53">
        <f t="shared" si="13"/>
        <v>115.4</v>
      </c>
      <c r="AE33" s="53">
        <f t="shared" si="13"/>
        <v>0</v>
      </c>
      <c r="AF33" s="53">
        <f t="shared" si="13"/>
        <v>0</v>
      </c>
      <c r="AG33" s="53">
        <f t="shared" si="13"/>
        <v>0</v>
      </c>
      <c r="AH33" s="53">
        <f t="shared" si="13"/>
        <v>0</v>
      </c>
      <c r="AI33" s="53">
        <f t="shared" si="13"/>
        <v>0</v>
      </c>
      <c r="AJ33" s="53"/>
      <c r="AK33" s="53">
        <f t="shared" si="13"/>
        <v>0</v>
      </c>
      <c r="AL33" s="53">
        <f t="shared" si="13"/>
        <v>0</v>
      </c>
      <c r="AM33" s="53">
        <f t="shared" si="13"/>
        <v>0</v>
      </c>
      <c r="AN33" s="53">
        <f t="shared" si="13"/>
        <v>0</v>
      </c>
      <c r="AO33" s="53"/>
      <c r="AP33" s="54">
        <f>AP29-AP30-AP31-AP32</f>
        <v>0</v>
      </c>
      <c r="AQ33" s="54">
        <f>AQ29-AQ30-AQ31-AQ32</f>
        <v>0</v>
      </c>
      <c r="AR33" s="49"/>
      <c r="AT33" s="46"/>
      <c r="AU33" s="46"/>
      <c r="AV33" s="46"/>
      <c r="AW33" s="46"/>
      <c r="AX33" s="46"/>
      <c r="AY33" s="46"/>
    </row>
    <row r="34" spans="4:51" s="1" customFormat="1" ht="15.75" hidden="1">
      <c r="D34" s="41"/>
      <c r="E34" s="49"/>
      <c r="F34" s="49"/>
      <c r="G34" s="49"/>
      <c r="H34" s="49"/>
      <c r="I34" s="49"/>
      <c r="J34" s="49"/>
      <c r="K34" s="55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49"/>
      <c r="AT34" s="46"/>
      <c r="AU34" s="46"/>
      <c r="AV34" s="46"/>
      <c r="AW34" s="46"/>
      <c r="AX34" s="46"/>
      <c r="AY34" s="46"/>
    </row>
    <row r="35" spans="4:51" s="1" customFormat="1" ht="15.75" hidden="1">
      <c r="D35" s="41"/>
      <c r="E35" s="49"/>
      <c r="F35" s="49"/>
      <c r="G35" s="49"/>
      <c r="H35" s="49"/>
      <c r="I35" s="49"/>
      <c r="J35" s="49"/>
      <c r="K35" s="55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49"/>
      <c r="AT35" s="46"/>
      <c r="AU35" s="46"/>
      <c r="AV35" s="46"/>
      <c r="AW35" s="46"/>
      <c r="AX35" s="46"/>
      <c r="AY35" s="46"/>
    </row>
    <row r="36" spans="4:51" s="1" customFormat="1" ht="47.25">
      <c r="D36" s="57">
        <v>70931</v>
      </c>
      <c r="E36" s="48" t="s">
        <v>29</v>
      </c>
      <c r="F36" s="49"/>
      <c r="G36" s="49"/>
      <c r="H36" s="49"/>
      <c r="I36" s="49"/>
      <c r="J36" s="49"/>
      <c r="K36" s="50">
        <v>12200</v>
      </c>
      <c r="L36" s="49">
        <v>2104.5</v>
      </c>
      <c r="M36" s="49">
        <v>131.4</v>
      </c>
      <c r="N36" s="49"/>
      <c r="O36" s="49"/>
      <c r="P36" s="49"/>
      <c r="Q36" s="49"/>
      <c r="R36" s="49"/>
      <c r="S36" s="49"/>
      <c r="T36" s="49"/>
      <c r="U36" s="49"/>
      <c r="V36" s="49"/>
      <c r="W36" s="49">
        <v>217.3</v>
      </c>
      <c r="X36" s="49"/>
      <c r="Y36" s="49"/>
      <c r="Z36" s="49"/>
      <c r="AA36" s="49"/>
      <c r="AB36" s="49"/>
      <c r="AC36" s="49"/>
      <c r="AD36" s="49">
        <v>286.7</v>
      </c>
      <c r="AE36" s="49"/>
      <c r="AF36" s="49"/>
      <c r="AG36" s="49"/>
      <c r="AH36" s="49"/>
      <c r="AI36" s="49"/>
      <c r="AJ36" s="49">
        <v>140</v>
      </c>
      <c r="AK36" s="49"/>
      <c r="AL36" s="49"/>
      <c r="AM36" s="49"/>
      <c r="AN36" s="49"/>
      <c r="AO36" s="49"/>
      <c r="AP36" s="49">
        <v>0</v>
      </c>
      <c r="AQ36" s="49">
        <v>0</v>
      </c>
      <c r="AR36" s="49">
        <f>K36+L36+M36+W36+AD36+AJ36+AO36</f>
        <v>15079.9</v>
      </c>
      <c r="AT36" s="46">
        <f>K36/12</f>
        <v>1016.6666666666666</v>
      </c>
      <c r="AU36" s="46">
        <f>L36/12</f>
        <v>175.375</v>
      </c>
      <c r="AV36" s="46">
        <f>M36/12</f>
        <v>10.950000000000001</v>
      </c>
      <c r="AW36" s="46">
        <f>W36/12</f>
        <v>18.108333333333334</v>
      </c>
      <c r="AX36" s="46">
        <f>AD36/12</f>
        <v>23.891666666666666</v>
      </c>
      <c r="AY36" s="46">
        <f>AJ36/12</f>
        <v>11.666666666666666</v>
      </c>
    </row>
    <row r="37" spans="4:51" s="1" customFormat="1" ht="1.5" customHeight="1">
      <c r="D37" s="51"/>
      <c r="E37" s="52" t="s">
        <v>22</v>
      </c>
      <c r="F37" s="49"/>
      <c r="G37" s="49"/>
      <c r="H37" s="49"/>
      <c r="I37" s="49"/>
      <c r="J37" s="49"/>
      <c r="K37" s="53">
        <f aca="true" t="shared" si="14" ref="K37:AC37">ROUND((K36*K$2/100),1)</f>
        <v>2562</v>
      </c>
      <c r="L37" s="53">
        <f t="shared" si="14"/>
        <v>429.3</v>
      </c>
      <c r="M37" s="53"/>
      <c r="N37" s="53">
        <v>1.7</v>
      </c>
      <c r="O37" s="53">
        <f t="shared" si="14"/>
        <v>0</v>
      </c>
      <c r="P37" s="53">
        <f t="shared" si="14"/>
        <v>0</v>
      </c>
      <c r="Q37" s="53">
        <f t="shared" si="14"/>
        <v>0</v>
      </c>
      <c r="R37" s="53">
        <v>8.1</v>
      </c>
      <c r="S37" s="53">
        <f t="shared" si="14"/>
        <v>0</v>
      </c>
      <c r="T37" s="53">
        <f t="shared" si="14"/>
        <v>0</v>
      </c>
      <c r="U37" s="53">
        <f t="shared" si="14"/>
        <v>0</v>
      </c>
      <c r="V37" s="53">
        <f t="shared" si="14"/>
        <v>0</v>
      </c>
      <c r="W37" s="53"/>
      <c r="X37" s="53">
        <f t="shared" si="14"/>
        <v>0</v>
      </c>
      <c r="Y37" s="53"/>
      <c r="Z37" s="53">
        <f t="shared" si="14"/>
        <v>0</v>
      </c>
      <c r="AA37" s="53">
        <f t="shared" si="14"/>
        <v>0</v>
      </c>
      <c r="AB37" s="53">
        <f t="shared" si="14"/>
        <v>0</v>
      </c>
      <c r="AC37" s="53">
        <f t="shared" si="14"/>
        <v>0</v>
      </c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49"/>
      <c r="AS37" s="1" t="b">
        <f>SUM(K36:AQ36)=AR36</f>
        <v>1</v>
      </c>
      <c r="AT37" s="46"/>
      <c r="AU37" s="46"/>
      <c r="AV37" s="46"/>
      <c r="AW37" s="46"/>
      <c r="AX37" s="46"/>
      <c r="AY37" s="46"/>
    </row>
    <row r="38" spans="4:51" s="1" customFormat="1" ht="15.75" hidden="1">
      <c r="D38" s="51"/>
      <c r="E38" s="52" t="s">
        <v>23</v>
      </c>
      <c r="F38" s="49"/>
      <c r="G38" s="49"/>
      <c r="H38" s="49"/>
      <c r="I38" s="49"/>
      <c r="J38" s="49"/>
      <c r="K38" s="53">
        <f aca="true" t="shared" si="15" ref="K38:AC38">ROUND((K36*K$3/100),1)</f>
        <v>3928.4</v>
      </c>
      <c r="L38" s="53">
        <f t="shared" si="15"/>
        <v>732.4</v>
      </c>
      <c r="M38" s="53"/>
      <c r="N38" s="53">
        <v>3.3</v>
      </c>
      <c r="O38" s="53">
        <f t="shared" si="15"/>
        <v>0</v>
      </c>
      <c r="P38" s="53">
        <f t="shared" si="15"/>
        <v>0</v>
      </c>
      <c r="Q38" s="53">
        <f t="shared" si="15"/>
        <v>0</v>
      </c>
      <c r="R38" s="53">
        <v>11.2</v>
      </c>
      <c r="S38" s="53">
        <f t="shared" si="15"/>
        <v>0</v>
      </c>
      <c r="T38" s="53">
        <f t="shared" si="15"/>
        <v>0</v>
      </c>
      <c r="U38" s="53">
        <f t="shared" si="15"/>
        <v>0</v>
      </c>
      <c r="V38" s="53">
        <f t="shared" si="15"/>
        <v>0</v>
      </c>
      <c r="W38" s="53"/>
      <c r="X38" s="53">
        <f t="shared" si="15"/>
        <v>0</v>
      </c>
      <c r="Y38" s="53"/>
      <c r="Z38" s="53">
        <f t="shared" si="15"/>
        <v>0</v>
      </c>
      <c r="AA38" s="53">
        <f t="shared" si="15"/>
        <v>0</v>
      </c>
      <c r="AB38" s="53">
        <f t="shared" si="15"/>
        <v>0</v>
      </c>
      <c r="AC38" s="53">
        <f t="shared" si="15"/>
        <v>0</v>
      </c>
      <c r="AD38" s="53"/>
      <c r="AE38" s="53"/>
      <c r="AF38" s="53"/>
      <c r="AG38" s="53"/>
      <c r="AH38" s="53"/>
      <c r="AI38" s="53"/>
      <c r="AJ38" s="53"/>
      <c r="AK38" s="54"/>
      <c r="AL38" s="54"/>
      <c r="AM38" s="54"/>
      <c r="AN38" s="54"/>
      <c r="AO38" s="54"/>
      <c r="AP38" s="54"/>
      <c r="AQ38" s="54"/>
      <c r="AR38" s="49"/>
      <c r="AT38" s="46"/>
      <c r="AU38" s="46"/>
      <c r="AV38" s="46"/>
      <c r="AW38" s="46"/>
      <c r="AX38" s="46"/>
      <c r="AY38" s="46"/>
    </row>
    <row r="39" spans="4:51" s="1" customFormat="1" ht="15.75" hidden="1">
      <c r="D39" s="51"/>
      <c r="E39" s="52" t="s">
        <v>24</v>
      </c>
      <c r="F39" s="49"/>
      <c r="G39" s="49"/>
      <c r="H39" s="49"/>
      <c r="I39" s="49"/>
      <c r="J39" s="49"/>
      <c r="K39" s="53">
        <f aca="true" t="shared" si="16" ref="K39:AC39">ROUND((K36*K$4/100),1)</f>
        <v>2330.2</v>
      </c>
      <c r="L39" s="53">
        <f t="shared" si="16"/>
        <v>389.3</v>
      </c>
      <c r="M39" s="53"/>
      <c r="N39" s="53">
        <v>3.3</v>
      </c>
      <c r="O39" s="53">
        <f t="shared" si="16"/>
        <v>0</v>
      </c>
      <c r="P39" s="53">
        <f t="shared" si="16"/>
        <v>0</v>
      </c>
      <c r="Q39" s="53">
        <f t="shared" si="16"/>
        <v>0</v>
      </c>
      <c r="R39" s="53">
        <v>15.2</v>
      </c>
      <c r="S39" s="53">
        <f t="shared" si="16"/>
        <v>0</v>
      </c>
      <c r="T39" s="53">
        <f t="shared" si="16"/>
        <v>0</v>
      </c>
      <c r="U39" s="53">
        <f t="shared" si="16"/>
        <v>0</v>
      </c>
      <c r="V39" s="53">
        <f t="shared" si="16"/>
        <v>0</v>
      </c>
      <c r="W39" s="53"/>
      <c r="X39" s="53">
        <f t="shared" si="16"/>
        <v>0</v>
      </c>
      <c r="Y39" s="53"/>
      <c r="Z39" s="53">
        <f t="shared" si="16"/>
        <v>0</v>
      </c>
      <c r="AA39" s="53">
        <f t="shared" si="16"/>
        <v>0</v>
      </c>
      <c r="AB39" s="53">
        <f t="shared" si="16"/>
        <v>0</v>
      </c>
      <c r="AC39" s="53">
        <f t="shared" si="16"/>
        <v>0</v>
      </c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4"/>
      <c r="AQ39" s="54"/>
      <c r="AR39" s="49"/>
      <c r="AT39" s="46"/>
      <c r="AU39" s="46"/>
      <c r="AV39" s="46"/>
      <c r="AW39" s="46"/>
      <c r="AX39" s="46"/>
      <c r="AY39" s="46"/>
    </row>
    <row r="40" spans="4:51" s="1" customFormat="1" ht="15.75" hidden="1">
      <c r="D40" s="51" t="s">
        <v>25</v>
      </c>
      <c r="E40" s="52" t="s">
        <v>26</v>
      </c>
      <c r="F40" s="49"/>
      <c r="G40" s="49"/>
      <c r="H40" s="49"/>
      <c r="I40" s="49"/>
      <c r="J40" s="49"/>
      <c r="K40" s="53">
        <f aca="true" t="shared" si="17" ref="K40:AC40">K36-K37-K38-K39</f>
        <v>3379.4000000000005</v>
      </c>
      <c r="L40" s="53">
        <f t="shared" si="17"/>
        <v>553.5</v>
      </c>
      <c r="M40" s="53"/>
      <c r="N40" s="53">
        <f t="shared" si="17"/>
        <v>-8.3</v>
      </c>
      <c r="O40" s="53">
        <f t="shared" si="17"/>
        <v>0</v>
      </c>
      <c r="P40" s="53">
        <f t="shared" si="17"/>
        <v>0</v>
      </c>
      <c r="Q40" s="53">
        <f t="shared" si="17"/>
        <v>0</v>
      </c>
      <c r="R40" s="53">
        <f t="shared" si="17"/>
        <v>-34.5</v>
      </c>
      <c r="S40" s="53">
        <f t="shared" si="17"/>
        <v>0</v>
      </c>
      <c r="T40" s="53">
        <f t="shared" si="17"/>
        <v>0</v>
      </c>
      <c r="U40" s="53">
        <f t="shared" si="17"/>
        <v>0</v>
      </c>
      <c r="V40" s="53">
        <f t="shared" si="17"/>
        <v>0</v>
      </c>
      <c r="W40" s="53"/>
      <c r="X40" s="53">
        <f t="shared" si="17"/>
        <v>0</v>
      </c>
      <c r="Y40" s="53"/>
      <c r="Z40" s="53">
        <f t="shared" si="17"/>
        <v>0</v>
      </c>
      <c r="AA40" s="53">
        <f t="shared" si="17"/>
        <v>0</v>
      </c>
      <c r="AB40" s="53">
        <f t="shared" si="17"/>
        <v>0</v>
      </c>
      <c r="AC40" s="53">
        <f t="shared" si="17"/>
        <v>0</v>
      </c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4"/>
      <c r="AQ40" s="54"/>
      <c r="AR40" s="49"/>
      <c r="AT40" s="46"/>
      <c r="AU40" s="46"/>
      <c r="AV40" s="46"/>
      <c r="AW40" s="46"/>
      <c r="AX40" s="46"/>
      <c r="AY40" s="46"/>
    </row>
    <row r="41" spans="4:51" s="1" customFormat="1" ht="15.75" hidden="1">
      <c r="D41" s="41"/>
      <c r="E41" s="49"/>
      <c r="F41" s="58"/>
      <c r="G41" s="58"/>
      <c r="H41" s="58"/>
      <c r="I41" s="58"/>
      <c r="J41" s="5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49"/>
      <c r="AT41" s="46"/>
      <c r="AU41" s="46"/>
      <c r="AV41" s="46"/>
      <c r="AW41" s="46"/>
      <c r="AX41" s="46"/>
      <c r="AY41" s="46"/>
    </row>
    <row r="42" spans="4:51" s="1" customFormat="1" ht="15.75" hidden="1">
      <c r="D42" s="41"/>
      <c r="E42" s="49"/>
      <c r="F42" s="58"/>
      <c r="G42" s="58"/>
      <c r="H42" s="58"/>
      <c r="I42" s="58"/>
      <c r="J42" s="58"/>
      <c r="K42" s="55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49"/>
      <c r="AT42" s="46"/>
      <c r="AU42" s="46"/>
      <c r="AV42" s="46"/>
      <c r="AW42" s="46"/>
      <c r="AX42" s="46"/>
      <c r="AY42" s="46"/>
    </row>
    <row r="43" spans="4:51" s="1" customFormat="1" ht="47.25">
      <c r="D43" s="57">
        <v>70931</v>
      </c>
      <c r="E43" s="48" t="s">
        <v>30</v>
      </c>
      <c r="F43" s="49"/>
      <c r="G43" s="49"/>
      <c r="H43" s="49"/>
      <c r="I43" s="49"/>
      <c r="J43" s="49"/>
      <c r="K43" s="50">
        <v>4600</v>
      </c>
      <c r="L43" s="49">
        <v>793.5</v>
      </c>
      <c r="M43" s="49">
        <v>150</v>
      </c>
      <c r="N43" s="49"/>
      <c r="O43" s="49"/>
      <c r="P43" s="49"/>
      <c r="Q43" s="49"/>
      <c r="R43" s="49"/>
      <c r="S43" s="49"/>
      <c r="T43" s="49"/>
      <c r="U43" s="49"/>
      <c r="V43" s="49"/>
      <c r="W43" s="49">
        <v>422.5</v>
      </c>
      <c r="X43" s="49"/>
      <c r="Y43" s="49"/>
      <c r="Z43" s="49"/>
      <c r="AA43" s="49"/>
      <c r="AB43" s="49"/>
      <c r="AC43" s="49"/>
      <c r="AD43" s="49">
        <v>500</v>
      </c>
      <c r="AE43" s="49"/>
      <c r="AF43" s="49"/>
      <c r="AG43" s="49"/>
      <c r="AH43" s="49"/>
      <c r="AI43" s="49"/>
      <c r="AJ43" s="49">
        <v>190</v>
      </c>
      <c r="AK43" s="49"/>
      <c r="AL43" s="49"/>
      <c r="AM43" s="49"/>
      <c r="AN43" s="49"/>
      <c r="AO43" s="49"/>
      <c r="AP43" s="49">
        <v>0</v>
      </c>
      <c r="AQ43" s="49">
        <v>0</v>
      </c>
      <c r="AR43" s="49">
        <f>K43+L43+M43+W43+AD43+AJ43+AO43</f>
        <v>6656</v>
      </c>
      <c r="AT43" s="46">
        <f>K43/12</f>
        <v>383.3333333333333</v>
      </c>
      <c r="AU43" s="46">
        <f>L43/12</f>
        <v>66.125</v>
      </c>
      <c r="AV43" s="46">
        <f>M43/12</f>
        <v>12.5</v>
      </c>
      <c r="AW43" s="46">
        <f>W43/12</f>
        <v>35.208333333333336</v>
      </c>
      <c r="AX43" s="46">
        <f>AD43/12</f>
        <v>41.666666666666664</v>
      </c>
      <c r="AY43" s="46">
        <f>AJ43/12</f>
        <v>15.833333333333334</v>
      </c>
    </row>
    <row r="44" spans="4:51" s="1" customFormat="1" ht="0.75" customHeight="1">
      <c r="D44" s="51"/>
      <c r="E44" s="52" t="s">
        <v>22</v>
      </c>
      <c r="F44" s="49"/>
      <c r="G44" s="49"/>
      <c r="H44" s="49"/>
      <c r="I44" s="49"/>
      <c r="J44" s="49"/>
      <c r="K44" s="53">
        <f aca="true" t="shared" si="18" ref="K44:AN44">ROUND((K43*K$2/100),1)</f>
        <v>966</v>
      </c>
      <c r="L44" s="53">
        <f t="shared" si="18"/>
        <v>161.9</v>
      </c>
      <c r="M44" s="53"/>
      <c r="N44" s="53">
        <f t="shared" si="18"/>
        <v>0</v>
      </c>
      <c r="O44" s="53">
        <f t="shared" si="18"/>
        <v>0</v>
      </c>
      <c r="P44" s="53">
        <f t="shared" si="18"/>
        <v>0</v>
      </c>
      <c r="Q44" s="53">
        <f t="shared" si="18"/>
        <v>0</v>
      </c>
      <c r="R44" s="53">
        <v>8.3</v>
      </c>
      <c r="S44" s="53">
        <f t="shared" si="18"/>
        <v>0</v>
      </c>
      <c r="T44" s="53">
        <f t="shared" si="18"/>
        <v>0</v>
      </c>
      <c r="U44" s="53">
        <f t="shared" si="18"/>
        <v>0</v>
      </c>
      <c r="V44" s="53">
        <f t="shared" si="18"/>
        <v>0</v>
      </c>
      <c r="W44" s="53"/>
      <c r="X44" s="53">
        <f t="shared" si="18"/>
        <v>0</v>
      </c>
      <c r="Y44" s="53"/>
      <c r="Z44" s="53">
        <f t="shared" si="18"/>
        <v>0</v>
      </c>
      <c r="AA44" s="53">
        <f t="shared" si="18"/>
        <v>0</v>
      </c>
      <c r="AB44" s="53">
        <f t="shared" si="18"/>
        <v>0</v>
      </c>
      <c r="AC44" s="53">
        <f t="shared" si="18"/>
        <v>0</v>
      </c>
      <c r="AD44" s="53"/>
      <c r="AE44" s="53"/>
      <c r="AF44" s="53"/>
      <c r="AG44" s="53"/>
      <c r="AH44" s="53"/>
      <c r="AI44" s="53"/>
      <c r="AJ44" s="53"/>
      <c r="AK44" s="53"/>
      <c r="AL44" s="53">
        <f t="shared" si="18"/>
        <v>0</v>
      </c>
      <c r="AM44" s="53">
        <f t="shared" si="18"/>
        <v>0</v>
      </c>
      <c r="AN44" s="53">
        <f t="shared" si="18"/>
        <v>0</v>
      </c>
      <c r="AO44" s="53"/>
      <c r="AP44" s="54">
        <f>ROUND((AP43*AP$2/100),1)</f>
        <v>0</v>
      </c>
      <c r="AQ44" s="54">
        <f>ROUND((AQ43*AQ$2/100),1)</f>
        <v>0</v>
      </c>
      <c r="AR44" s="49"/>
      <c r="AS44" s="1" t="b">
        <f>SUM(K43:AQ43)=AR43</f>
        <v>1</v>
      </c>
      <c r="AT44" s="46"/>
      <c r="AU44" s="46"/>
      <c r="AV44" s="46"/>
      <c r="AW44" s="46"/>
      <c r="AX44" s="46"/>
      <c r="AY44" s="46"/>
    </row>
    <row r="45" spans="4:51" s="1" customFormat="1" ht="15.75" hidden="1">
      <c r="D45" s="51"/>
      <c r="E45" s="52" t="s">
        <v>23</v>
      </c>
      <c r="F45" s="49"/>
      <c r="G45" s="49"/>
      <c r="H45" s="49"/>
      <c r="I45" s="49"/>
      <c r="J45" s="49"/>
      <c r="K45" s="53">
        <f aca="true" t="shared" si="19" ref="K45:AN45">ROUND((K43*K$3/100),1)</f>
        <v>1481.2</v>
      </c>
      <c r="L45" s="53">
        <f t="shared" si="19"/>
        <v>276.1</v>
      </c>
      <c r="M45" s="53"/>
      <c r="N45" s="53">
        <f t="shared" si="19"/>
        <v>0</v>
      </c>
      <c r="O45" s="53">
        <f t="shared" si="19"/>
        <v>0</v>
      </c>
      <c r="P45" s="53">
        <f t="shared" si="19"/>
        <v>0</v>
      </c>
      <c r="Q45" s="53">
        <f t="shared" si="19"/>
        <v>0</v>
      </c>
      <c r="R45" s="53">
        <v>11.6</v>
      </c>
      <c r="S45" s="53">
        <f t="shared" si="19"/>
        <v>0</v>
      </c>
      <c r="T45" s="53">
        <f t="shared" si="19"/>
        <v>0</v>
      </c>
      <c r="U45" s="53">
        <f t="shared" si="19"/>
        <v>0</v>
      </c>
      <c r="V45" s="53">
        <f t="shared" si="19"/>
        <v>0</v>
      </c>
      <c r="W45" s="53"/>
      <c r="X45" s="53">
        <f t="shared" si="19"/>
        <v>0</v>
      </c>
      <c r="Y45" s="53">
        <f t="shared" si="19"/>
        <v>0</v>
      </c>
      <c r="Z45" s="53">
        <f t="shared" si="19"/>
        <v>0</v>
      </c>
      <c r="AA45" s="53">
        <f t="shared" si="19"/>
        <v>0</v>
      </c>
      <c r="AB45" s="53">
        <f t="shared" si="19"/>
        <v>0</v>
      </c>
      <c r="AC45" s="53">
        <f t="shared" si="19"/>
        <v>0</v>
      </c>
      <c r="AD45" s="53"/>
      <c r="AE45" s="53"/>
      <c r="AF45" s="53"/>
      <c r="AG45" s="53"/>
      <c r="AH45" s="53"/>
      <c r="AI45" s="53"/>
      <c r="AJ45" s="53"/>
      <c r="AK45" s="53"/>
      <c r="AL45" s="53">
        <f t="shared" si="19"/>
        <v>0</v>
      </c>
      <c r="AM45" s="53">
        <f t="shared" si="19"/>
        <v>0</v>
      </c>
      <c r="AN45" s="53">
        <f t="shared" si="19"/>
        <v>0</v>
      </c>
      <c r="AO45" s="53"/>
      <c r="AP45" s="54">
        <f>ROUND((AP43*AP$3/100),1)</f>
        <v>0</v>
      </c>
      <c r="AQ45" s="54">
        <f>ROUND((AQ43*AQ$3/100),1)</f>
        <v>0</v>
      </c>
      <c r="AR45" s="49"/>
      <c r="AT45" s="46"/>
      <c r="AU45" s="46"/>
      <c r="AV45" s="46"/>
      <c r="AW45" s="46"/>
      <c r="AX45" s="46"/>
      <c r="AY45" s="46"/>
    </row>
    <row r="46" spans="4:51" s="1" customFormat="1" ht="15.75" hidden="1">
      <c r="D46" s="51"/>
      <c r="E46" s="52" t="s">
        <v>24</v>
      </c>
      <c r="F46" s="49"/>
      <c r="G46" s="49"/>
      <c r="H46" s="49"/>
      <c r="I46" s="49"/>
      <c r="J46" s="49"/>
      <c r="K46" s="53">
        <f aca="true" t="shared" si="20" ref="K46:AN46">ROUND((K43*K$4/100),1)</f>
        <v>878.6</v>
      </c>
      <c r="L46" s="53">
        <f t="shared" si="20"/>
        <v>146.8</v>
      </c>
      <c r="M46" s="53"/>
      <c r="N46" s="53">
        <f t="shared" si="20"/>
        <v>0</v>
      </c>
      <c r="O46" s="53">
        <f t="shared" si="20"/>
        <v>0</v>
      </c>
      <c r="P46" s="53">
        <f t="shared" si="20"/>
        <v>0</v>
      </c>
      <c r="Q46" s="53">
        <f t="shared" si="20"/>
        <v>0</v>
      </c>
      <c r="R46" s="53">
        <v>15.1</v>
      </c>
      <c r="S46" s="53">
        <f t="shared" si="20"/>
        <v>0</v>
      </c>
      <c r="T46" s="53">
        <f t="shared" si="20"/>
        <v>0</v>
      </c>
      <c r="U46" s="53">
        <f t="shared" si="20"/>
        <v>0</v>
      </c>
      <c r="V46" s="53">
        <f t="shared" si="20"/>
        <v>0</v>
      </c>
      <c r="W46" s="53"/>
      <c r="X46" s="53">
        <f t="shared" si="20"/>
        <v>0</v>
      </c>
      <c r="Y46" s="53">
        <f t="shared" si="20"/>
        <v>0</v>
      </c>
      <c r="Z46" s="53">
        <f t="shared" si="20"/>
        <v>0</v>
      </c>
      <c r="AA46" s="53">
        <f t="shared" si="20"/>
        <v>0</v>
      </c>
      <c r="AB46" s="53">
        <f t="shared" si="20"/>
        <v>0</v>
      </c>
      <c r="AC46" s="53">
        <f t="shared" si="20"/>
        <v>0</v>
      </c>
      <c r="AD46" s="53"/>
      <c r="AE46" s="53"/>
      <c r="AF46" s="53"/>
      <c r="AG46" s="53"/>
      <c r="AH46" s="53"/>
      <c r="AI46" s="53"/>
      <c r="AJ46" s="53"/>
      <c r="AK46" s="53"/>
      <c r="AL46" s="53">
        <f t="shared" si="20"/>
        <v>0</v>
      </c>
      <c r="AM46" s="53">
        <f t="shared" si="20"/>
        <v>0</v>
      </c>
      <c r="AN46" s="53">
        <f t="shared" si="20"/>
        <v>0</v>
      </c>
      <c r="AO46" s="53"/>
      <c r="AP46" s="54">
        <f>ROUND((AP43*AP$4/100),1)</f>
        <v>0</v>
      </c>
      <c r="AQ46" s="54">
        <f>ROUND((AQ43*AQ$4/100),1)</f>
        <v>0</v>
      </c>
      <c r="AR46" s="49"/>
      <c r="AT46" s="46"/>
      <c r="AU46" s="46"/>
      <c r="AV46" s="46"/>
      <c r="AW46" s="46"/>
      <c r="AX46" s="46"/>
      <c r="AY46" s="46"/>
    </row>
    <row r="47" spans="4:51" s="1" customFormat="1" ht="15.75" hidden="1">
      <c r="D47" s="51" t="s">
        <v>25</v>
      </c>
      <c r="E47" s="52" t="s">
        <v>26</v>
      </c>
      <c r="F47" s="49"/>
      <c r="G47" s="49"/>
      <c r="H47" s="49"/>
      <c r="I47" s="49"/>
      <c r="J47" s="49"/>
      <c r="K47" s="53">
        <f aca="true" t="shared" si="21" ref="K47:AN47">K43-K44-K45-K46</f>
        <v>1274.2000000000003</v>
      </c>
      <c r="L47" s="53">
        <f t="shared" si="21"/>
        <v>208.7</v>
      </c>
      <c r="M47" s="53"/>
      <c r="N47" s="53">
        <f t="shared" si="21"/>
        <v>0</v>
      </c>
      <c r="O47" s="53">
        <f t="shared" si="21"/>
        <v>0</v>
      </c>
      <c r="P47" s="53">
        <f t="shared" si="21"/>
        <v>0</v>
      </c>
      <c r="Q47" s="53">
        <f t="shared" si="21"/>
        <v>0</v>
      </c>
      <c r="R47" s="53">
        <v>15</v>
      </c>
      <c r="S47" s="53">
        <f t="shared" si="21"/>
        <v>0</v>
      </c>
      <c r="T47" s="53">
        <f t="shared" si="21"/>
        <v>0</v>
      </c>
      <c r="U47" s="53">
        <f t="shared" si="21"/>
        <v>0</v>
      </c>
      <c r="V47" s="53">
        <f t="shared" si="21"/>
        <v>0</v>
      </c>
      <c r="W47" s="53"/>
      <c r="X47" s="53">
        <f t="shared" si="21"/>
        <v>0</v>
      </c>
      <c r="Y47" s="53">
        <f t="shared" si="21"/>
        <v>0</v>
      </c>
      <c r="Z47" s="53">
        <f t="shared" si="21"/>
        <v>0</v>
      </c>
      <c r="AA47" s="53">
        <f t="shared" si="21"/>
        <v>0</v>
      </c>
      <c r="AB47" s="53">
        <f t="shared" si="21"/>
        <v>0</v>
      </c>
      <c r="AC47" s="53">
        <f t="shared" si="21"/>
        <v>0</v>
      </c>
      <c r="AD47" s="53"/>
      <c r="AE47" s="53"/>
      <c r="AF47" s="53"/>
      <c r="AG47" s="53"/>
      <c r="AH47" s="53"/>
      <c r="AI47" s="53"/>
      <c r="AJ47" s="53"/>
      <c r="AK47" s="53"/>
      <c r="AL47" s="53">
        <f t="shared" si="21"/>
        <v>0</v>
      </c>
      <c r="AM47" s="53">
        <f t="shared" si="21"/>
        <v>0</v>
      </c>
      <c r="AN47" s="53">
        <f t="shared" si="21"/>
        <v>0</v>
      </c>
      <c r="AO47" s="53"/>
      <c r="AP47" s="54">
        <f>AP43-AP44-AP45-AP46</f>
        <v>0</v>
      </c>
      <c r="AQ47" s="54">
        <f>AQ43-AQ44-AQ45-AQ46</f>
        <v>0</v>
      </c>
      <c r="AR47" s="49"/>
      <c r="AT47" s="46"/>
      <c r="AU47" s="46"/>
      <c r="AV47" s="46"/>
      <c r="AW47" s="46"/>
      <c r="AX47" s="46"/>
      <c r="AY47" s="46"/>
    </row>
    <row r="48" spans="4:51" s="1" customFormat="1" ht="15.75" hidden="1">
      <c r="D48" s="41"/>
      <c r="E48" s="49"/>
      <c r="F48" s="58"/>
      <c r="G48" s="58"/>
      <c r="H48" s="58"/>
      <c r="I48" s="58"/>
      <c r="J48" s="58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49"/>
      <c r="AT48" s="46"/>
      <c r="AU48" s="46"/>
      <c r="AV48" s="46"/>
      <c r="AW48" s="46"/>
      <c r="AX48" s="46"/>
      <c r="AY48" s="46"/>
    </row>
    <row r="49" spans="4:51" s="1" customFormat="1" ht="15.75" hidden="1">
      <c r="D49" s="41"/>
      <c r="E49" s="49"/>
      <c r="F49" s="58"/>
      <c r="G49" s="58"/>
      <c r="H49" s="58"/>
      <c r="I49" s="58"/>
      <c r="J49" s="58"/>
      <c r="K49" s="55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49"/>
      <c r="AT49" s="46"/>
      <c r="AU49" s="46"/>
      <c r="AV49" s="46"/>
      <c r="AW49" s="46"/>
      <c r="AX49" s="46"/>
      <c r="AY49" s="46"/>
    </row>
    <row r="50" spans="4:51" s="1" customFormat="1" ht="47.25">
      <c r="D50" s="57">
        <v>70931</v>
      </c>
      <c r="E50" s="48" t="s">
        <v>31</v>
      </c>
      <c r="F50" s="49"/>
      <c r="G50" s="49"/>
      <c r="H50" s="49"/>
      <c r="I50" s="49"/>
      <c r="J50" s="49"/>
      <c r="K50" s="50">
        <v>5500</v>
      </c>
      <c r="L50" s="49">
        <f>948.7</f>
        <v>948.7</v>
      </c>
      <c r="M50" s="49">
        <v>260</v>
      </c>
      <c r="N50" s="49"/>
      <c r="O50" s="49"/>
      <c r="P50" s="49"/>
      <c r="Q50" s="49"/>
      <c r="R50" s="49"/>
      <c r="S50" s="49"/>
      <c r="T50" s="49"/>
      <c r="U50" s="49"/>
      <c r="V50" s="49"/>
      <c r="W50" s="49">
        <v>222.5</v>
      </c>
      <c r="X50" s="49"/>
      <c r="Y50" s="49"/>
      <c r="Z50" s="49"/>
      <c r="AA50" s="49"/>
      <c r="AB50" s="49"/>
      <c r="AC50" s="49"/>
      <c r="AD50" s="49">
        <v>605</v>
      </c>
      <c r="AE50" s="49"/>
      <c r="AF50" s="49"/>
      <c r="AG50" s="49"/>
      <c r="AH50" s="49"/>
      <c r="AI50" s="49"/>
      <c r="AJ50" s="49">
        <v>550</v>
      </c>
      <c r="AK50" s="49"/>
      <c r="AL50" s="49"/>
      <c r="AM50" s="49"/>
      <c r="AN50" s="49"/>
      <c r="AO50" s="49"/>
      <c r="AP50" s="49">
        <v>0</v>
      </c>
      <c r="AQ50" s="49">
        <v>0</v>
      </c>
      <c r="AR50" s="49">
        <f>K50+L50+M50+W50+AD50+AJ50+AO50</f>
        <v>8086.2</v>
      </c>
      <c r="AT50" s="46">
        <f>K50/12</f>
        <v>458.3333333333333</v>
      </c>
      <c r="AU50" s="46">
        <f>L50/12</f>
        <v>79.05833333333334</v>
      </c>
      <c r="AV50" s="46">
        <f>M50/12</f>
        <v>21.666666666666668</v>
      </c>
      <c r="AW50" s="46">
        <f>W50/12</f>
        <v>18.541666666666668</v>
      </c>
      <c r="AX50" s="46">
        <f>AD50/12</f>
        <v>50.416666666666664</v>
      </c>
      <c r="AY50" s="46">
        <f>AJ50/12</f>
        <v>45.833333333333336</v>
      </c>
    </row>
    <row r="51" spans="4:51" s="1" customFormat="1" ht="0" customHeight="1" hidden="1">
      <c r="D51" s="51"/>
      <c r="E51" s="52" t="s">
        <v>22</v>
      </c>
      <c r="F51" s="49"/>
      <c r="G51" s="49"/>
      <c r="H51" s="49"/>
      <c r="I51" s="49"/>
      <c r="J51" s="49"/>
      <c r="K51" s="53">
        <f aca="true" t="shared" si="22" ref="K51:AN51">ROUND((K50*K$2/100),1)</f>
        <v>1155</v>
      </c>
      <c r="L51" s="53">
        <f t="shared" si="22"/>
        <v>193.5</v>
      </c>
      <c r="M51" s="53"/>
      <c r="N51" s="53">
        <f t="shared" si="22"/>
        <v>0</v>
      </c>
      <c r="O51" s="53">
        <f t="shared" si="22"/>
        <v>0</v>
      </c>
      <c r="P51" s="53">
        <f t="shared" si="22"/>
        <v>0</v>
      </c>
      <c r="Q51" s="53">
        <f t="shared" si="22"/>
        <v>0</v>
      </c>
      <c r="R51" s="53">
        <v>8.3</v>
      </c>
      <c r="S51" s="53">
        <f t="shared" si="22"/>
        <v>0</v>
      </c>
      <c r="T51" s="53">
        <f t="shared" si="22"/>
        <v>0</v>
      </c>
      <c r="U51" s="53">
        <f t="shared" si="22"/>
        <v>0</v>
      </c>
      <c r="V51" s="53">
        <f t="shared" si="22"/>
        <v>0</v>
      </c>
      <c r="W51" s="53"/>
      <c r="X51" s="53">
        <f t="shared" si="22"/>
        <v>0</v>
      </c>
      <c r="Y51" s="53">
        <f t="shared" si="22"/>
        <v>0</v>
      </c>
      <c r="Z51" s="53">
        <f t="shared" si="22"/>
        <v>0</v>
      </c>
      <c r="AA51" s="53">
        <f t="shared" si="22"/>
        <v>0</v>
      </c>
      <c r="AB51" s="53">
        <f t="shared" si="22"/>
        <v>0</v>
      </c>
      <c r="AC51" s="53">
        <f t="shared" si="22"/>
        <v>0</v>
      </c>
      <c r="AD51" s="53"/>
      <c r="AE51" s="53"/>
      <c r="AF51" s="53"/>
      <c r="AG51" s="53"/>
      <c r="AH51" s="53"/>
      <c r="AI51" s="53"/>
      <c r="AJ51" s="53"/>
      <c r="AK51" s="53">
        <f t="shared" si="22"/>
        <v>0</v>
      </c>
      <c r="AL51" s="53">
        <f t="shared" si="22"/>
        <v>0</v>
      </c>
      <c r="AM51" s="53">
        <f t="shared" si="22"/>
        <v>0</v>
      </c>
      <c r="AN51" s="53">
        <f t="shared" si="22"/>
        <v>0</v>
      </c>
      <c r="AO51" s="53"/>
      <c r="AP51" s="54">
        <f>ROUND((AP50*AP$2/100),1)</f>
        <v>0</v>
      </c>
      <c r="AQ51" s="54">
        <f>ROUND((AQ50*AQ$2/100),1)</f>
        <v>0</v>
      </c>
      <c r="AR51" s="49"/>
      <c r="AS51" s="1" t="b">
        <f>SUM(K50:AQ50)=AR50</f>
        <v>1</v>
      </c>
      <c r="AT51" s="46"/>
      <c r="AU51" s="46"/>
      <c r="AV51" s="46"/>
      <c r="AW51" s="46"/>
      <c r="AX51" s="46"/>
      <c r="AY51" s="46"/>
    </row>
    <row r="52" spans="4:51" s="1" customFormat="1" ht="15.75" hidden="1">
      <c r="D52" s="51"/>
      <c r="E52" s="52" t="s">
        <v>23</v>
      </c>
      <c r="F52" s="49"/>
      <c r="G52" s="49"/>
      <c r="H52" s="49"/>
      <c r="I52" s="49"/>
      <c r="J52" s="49"/>
      <c r="K52" s="53">
        <f aca="true" t="shared" si="23" ref="K52:AN52">ROUND((K50*K$3/100),1)</f>
        <v>1771</v>
      </c>
      <c r="L52" s="53">
        <f t="shared" si="23"/>
        <v>330.1</v>
      </c>
      <c r="M52" s="53"/>
      <c r="N52" s="53">
        <f t="shared" si="23"/>
        <v>0</v>
      </c>
      <c r="O52" s="53">
        <f t="shared" si="23"/>
        <v>0</v>
      </c>
      <c r="P52" s="53">
        <f t="shared" si="23"/>
        <v>0</v>
      </c>
      <c r="Q52" s="53">
        <f t="shared" si="23"/>
        <v>0</v>
      </c>
      <c r="R52" s="53">
        <v>11.6</v>
      </c>
      <c r="S52" s="53">
        <f t="shared" si="23"/>
        <v>0</v>
      </c>
      <c r="T52" s="53">
        <f t="shared" si="23"/>
        <v>0</v>
      </c>
      <c r="U52" s="53">
        <f t="shared" si="23"/>
        <v>0</v>
      </c>
      <c r="V52" s="53">
        <f t="shared" si="23"/>
        <v>0</v>
      </c>
      <c r="W52" s="53"/>
      <c r="X52" s="53">
        <f t="shared" si="23"/>
        <v>0</v>
      </c>
      <c r="Y52" s="53">
        <f t="shared" si="23"/>
        <v>0</v>
      </c>
      <c r="Z52" s="53">
        <f t="shared" si="23"/>
        <v>0</v>
      </c>
      <c r="AA52" s="53">
        <f t="shared" si="23"/>
        <v>0</v>
      </c>
      <c r="AB52" s="53">
        <f t="shared" si="23"/>
        <v>0</v>
      </c>
      <c r="AC52" s="53">
        <f t="shared" si="23"/>
        <v>0</v>
      </c>
      <c r="AD52" s="53"/>
      <c r="AE52" s="53"/>
      <c r="AF52" s="53"/>
      <c r="AG52" s="53"/>
      <c r="AH52" s="53"/>
      <c r="AI52" s="53"/>
      <c r="AJ52" s="53"/>
      <c r="AK52" s="53">
        <f t="shared" si="23"/>
        <v>0</v>
      </c>
      <c r="AL52" s="53">
        <f t="shared" si="23"/>
        <v>0</v>
      </c>
      <c r="AM52" s="53">
        <f t="shared" si="23"/>
        <v>0</v>
      </c>
      <c r="AN52" s="53">
        <f t="shared" si="23"/>
        <v>0</v>
      </c>
      <c r="AO52" s="54"/>
      <c r="AP52" s="54">
        <f>ROUND((AP50*AP$3/100),1)</f>
        <v>0</v>
      </c>
      <c r="AQ52" s="54">
        <f>ROUND((AQ50*AQ$3/100),1)</f>
        <v>0</v>
      </c>
      <c r="AR52" s="49"/>
      <c r="AT52" s="46"/>
      <c r="AU52" s="46"/>
      <c r="AV52" s="46"/>
      <c r="AW52" s="46"/>
      <c r="AX52" s="46"/>
      <c r="AY52" s="46"/>
    </row>
    <row r="53" spans="4:51" s="1" customFormat="1" ht="15.75" hidden="1">
      <c r="D53" s="51"/>
      <c r="E53" s="52" t="s">
        <v>24</v>
      </c>
      <c r="F53" s="49"/>
      <c r="G53" s="49"/>
      <c r="H53" s="49"/>
      <c r="I53" s="49"/>
      <c r="J53" s="49"/>
      <c r="K53" s="53">
        <f aca="true" t="shared" si="24" ref="K53:AN53">ROUND((K50*K$4/100),1)</f>
        <v>1050.5</v>
      </c>
      <c r="L53" s="53">
        <f t="shared" si="24"/>
        <v>175.5</v>
      </c>
      <c r="M53" s="53"/>
      <c r="N53" s="53">
        <f t="shared" si="24"/>
        <v>0</v>
      </c>
      <c r="O53" s="53">
        <f t="shared" si="24"/>
        <v>0</v>
      </c>
      <c r="P53" s="53">
        <f t="shared" si="24"/>
        <v>0</v>
      </c>
      <c r="Q53" s="53">
        <f t="shared" si="24"/>
        <v>0</v>
      </c>
      <c r="R53" s="53">
        <v>15.1</v>
      </c>
      <c r="S53" s="53">
        <f t="shared" si="24"/>
        <v>0</v>
      </c>
      <c r="T53" s="53">
        <f t="shared" si="24"/>
        <v>0</v>
      </c>
      <c r="U53" s="53">
        <f t="shared" si="24"/>
        <v>0</v>
      </c>
      <c r="V53" s="53">
        <f t="shared" si="24"/>
        <v>0</v>
      </c>
      <c r="W53" s="53"/>
      <c r="X53" s="53">
        <f t="shared" si="24"/>
        <v>0</v>
      </c>
      <c r="Y53" s="53">
        <f t="shared" si="24"/>
        <v>0</v>
      </c>
      <c r="Z53" s="53">
        <f t="shared" si="24"/>
        <v>0</v>
      </c>
      <c r="AA53" s="53">
        <f t="shared" si="24"/>
        <v>0</v>
      </c>
      <c r="AB53" s="53">
        <f t="shared" si="24"/>
        <v>0</v>
      </c>
      <c r="AC53" s="53">
        <f t="shared" si="24"/>
        <v>0</v>
      </c>
      <c r="AD53" s="53"/>
      <c r="AE53" s="53"/>
      <c r="AF53" s="53"/>
      <c r="AG53" s="53"/>
      <c r="AH53" s="53"/>
      <c r="AI53" s="53"/>
      <c r="AJ53" s="53"/>
      <c r="AK53" s="53">
        <f t="shared" si="24"/>
        <v>0</v>
      </c>
      <c r="AL53" s="53">
        <f t="shared" si="24"/>
        <v>0</v>
      </c>
      <c r="AM53" s="53">
        <f t="shared" si="24"/>
        <v>0</v>
      </c>
      <c r="AN53" s="53">
        <f t="shared" si="24"/>
        <v>0</v>
      </c>
      <c r="AO53" s="53"/>
      <c r="AP53" s="54">
        <f>ROUND((AP50*AP$4/100),1)</f>
        <v>0</v>
      </c>
      <c r="AQ53" s="54">
        <f>ROUND((AQ50*AQ$4/100),1)</f>
        <v>0</v>
      </c>
      <c r="AR53" s="49"/>
      <c r="AT53" s="46"/>
      <c r="AU53" s="46"/>
      <c r="AV53" s="46"/>
      <c r="AW53" s="46"/>
      <c r="AX53" s="46"/>
      <c r="AY53" s="46"/>
    </row>
    <row r="54" spans="4:51" s="1" customFormat="1" ht="15.75" hidden="1">
      <c r="D54" s="51" t="s">
        <v>25</v>
      </c>
      <c r="E54" s="52" t="s">
        <v>26</v>
      </c>
      <c r="F54" s="49"/>
      <c r="G54" s="49"/>
      <c r="H54" s="49"/>
      <c r="I54" s="49"/>
      <c r="J54" s="49"/>
      <c r="K54" s="53">
        <f aca="true" t="shared" si="25" ref="K54:AN54">K50-K51-K52-K53</f>
        <v>1523.5</v>
      </c>
      <c r="L54" s="53">
        <f t="shared" si="25"/>
        <v>249.60000000000002</v>
      </c>
      <c r="M54" s="53"/>
      <c r="N54" s="53">
        <f t="shared" si="25"/>
        <v>0</v>
      </c>
      <c r="O54" s="53">
        <f t="shared" si="25"/>
        <v>0</v>
      </c>
      <c r="P54" s="53">
        <f t="shared" si="25"/>
        <v>0</v>
      </c>
      <c r="Q54" s="53">
        <f t="shared" si="25"/>
        <v>0</v>
      </c>
      <c r="R54" s="53">
        <f t="shared" si="25"/>
        <v>-35</v>
      </c>
      <c r="S54" s="53">
        <f t="shared" si="25"/>
        <v>0</v>
      </c>
      <c r="T54" s="53">
        <f t="shared" si="25"/>
        <v>0</v>
      </c>
      <c r="U54" s="53">
        <f t="shared" si="25"/>
        <v>0</v>
      </c>
      <c r="V54" s="53">
        <f t="shared" si="25"/>
        <v>0</v>
      </c>
      <c r="W54" s="53"/>
      <c r="X54" s="53">
        <f t="shared" si="25"/>
        <v>0</v>
      </c>
      <c r="Y54" s="53">
        <f t="shared" si="25"/>
        <v>0</v>
      </c>
      <c r="Z54" s="53">
        <f t="shared" si="25"/>
        <v>0</v>
      </c>
      <c r="AA54" s="53">
        <f t="shared" si="25"/>
        <v>0</v>
      </c>
      <c r="AB54" s="53">
        <f t="shared" si="25"/>
        <v>0</v>
      </c>
      <c r="AC54" s="53">
        <f t="shared" si="25"/>
        <v>0</v>
      </c>
      <c r="AD54" s="53"/>
      <c r="AE54" s="53"/>
      <c r="AF54" s="53"/>
      <c r="AG54" s="53"/>
      <c r="AH54" s="53"/>
      <c r="AI54" s="53"/>
      <c r="AJ54" s="53"/>
      <c r="AK54" s="53">
        <f t="shared" si="25"/>
        <v>0</v>
      </c>
      <c r="AL54" s="53">
        <f t="shared" si="25"/>
        <v>0</v>
      </c>
      <c r="AM54" s="53">
        <f t="shared" si="25"/>
        <v>0</v>
      </c>
      <c r="AN54" s="53">
        <f t="shared" si="25"/>
        <v>0</v>
      </c>
      <c r="AO54" s="53"/>
      <c r="AP54" s="54">
        <f>AP50-AP51-AP52-AP53</f>
        <v>0</v>
      </c>
      <c r="AQ54" s="54">
        <f>AQ50-AQ51-AQ52-AQ53</f>
        <v>0</v>
      </c>
      <c r="AR54" s="49"/>
      <c r="AT54" s="46"/>
      <c r="AU54" s="46"/>
      <c r="AV54" s="46"/>
      <c r="AW54" s="46"/>
      <c r="AX54" s="46"/>
      <c r="AY54" s="46"/>
    </row>
    <row r="55" spans="4:51" s="1" customFormat="1" ht="15.75" hidden="1">
      <c r="D55" s="41"/>
      <c r="E55" s="49"/>
      <c r="F55" s="58"/>
      <c r="G55" s="58"/>
      <c r="H55" s="58"/>
      <c r="I55" s="58"/>
      <c r="J55" s="58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49"/>
      <c r="AT55" s="46"/>
      <c r="AU55" s="46"/>
      <c r="AV55" s="46"/>
      <c r="AW55" s="46"/>
      <c r="AX55" s="46"/>
      <c r="AY55" s="46"/>
    </row>
    <row r="56" spans="4:51" s="1" customFormat="1" ht="15.75" hidden="1">
      <c r="D56" s="41"/>
      <c r="E56" s="49"/>
      <c r="F56" s="58"/>
      <c r="G56" s="58"/>
      <c r="H56" s="58"/>
      <c r="I56" s="58"/>
      <c r="J56" s="58"/>
      <c r="K56" s="55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49"/>
      <c r="AT56" s="46"/>
      <c r="AU56" s="46"/>
      <c r="AV56" s="46"/>
      <c r="AW56" s="46"/>
      <c r="AX56" s="46"/>
      <c r="AY56" s="46"/>
    </row>
    <row r="57" spans="4:51" s="1" customFormat="1" ht="47.25">
      <c r="D57" s="57">
        <v>70931</v>
      </c>
      <c r="E57" s="48" t="s">
        <v>32</v>
      </c>
      <c r="F57" s="49"/>
      <c r="G57" s="49"/>
      <c r="H57" s="49"/>
      <c r="I57" s="49"/>
      <c r="J57" s="49"/>
      <c r="K57" s="50">
        <v>12030</v>
      </c>
      <c r="L57" s="49">
        <v>2075.1</v>
      </c>
      <c r="M57" s="49">
        <v>170</v>
      </c>
      <c r="N57" s="49"/>
      <c r="O57" s="49"/>
      <c r="P57" s="49"/>
      <c r="Q57" s="49"/>
      <c r="R57" s="49"/>
      <c r="S57" s="49"/>
      <c r="T57" s="49"/>
      <c r="U57" s="49"/>
      <c r="V57" s="49"/>
      <c r="W57" s="49">
        <v>222.5</v>
      </c>
      <c r="X57" s="49"/>
      <c r="Y57" s="49"/>
      <c r="Z57" s="49"/>
      <c r="AA57" s="49"/>
      <c r="AB57" s="49"/>
      <c r="AC57" s="49"/>
      <c r="AD57" s="49">
        <v>2000</v>
      </c>
      <c r="AE57" s="49"/>
      <c r="AF57" s="49"/>
      <c r="AG57" s="49"/>
      <c r="AH57" s="49"/>
      <c r="AI57" s="49"/>
      <c r="AJ57" s="49">
        <v>900</v>
      </c>
      <c r="AK57" s="49"/>
      <c r="AL57" s="49"/>
      <c r="AM57" s="49"/>
      <c r="AN57" s="49"/>
      <c r="AO57" s="49"/>
      <c r="AP57" s="49">
        <v>0</v>
      </c>
      <c r="AQ57" s="49">
        <v>0</v>
      </c>
      <c r="AR57" s="49">
        <f>K57+L57+M57+W57+AD57+AJ57+AO57</f>
        <v>17397.6</v>
      </c>
      <c r="AT57" s="46">
        <f>K57/12</f>
        <v>1002.5</v>
      </c>
      <c r="AU57" s="46">
        <f>L57/12</f>
        <v>172.92499999999998</v>
      </c>
      <c r="AV57" s="46">
        <f>M57/12</f>
        <v>14.166666666666666</v>
      </c>
      <c r="AW57" s="46">
        <f>W57/12</f>
        <v>18.541666666666668</v>
      </c>
      <c r="AX57" s="46">
        <f>AD57/12</f>
        <v>166.66666666666666</v>
      </c>
      <c r="AY57" s="46">
        <f>AJ57/12</f>
        <v>75</v>
      </c>
    </row>
    <row r="58" spans="4:51" s="1" customFormat="1" ht="3" customHeight="1" hidden="1">
      <c r="D58" s="51"/>
      <c r="E58" s="52" t="s">
        <v>22</v>
      </c>
      <c r="F58" s="49"/>
      <c r="G58" s="49"/>
      <c r="H58" s="49"/>
      <c r="I58" s="49"/>
      <c r="J58" s="49"/>
      <c r="K58" s="53">
        <f aca="true" t="shared" si="26" ref="K58:AN58">ROUND((K57*K$2/100),1)</f>
        <v>2526.3</v>
      </c>
      <c r="L58" s="53">
        <f t="shared" si="26"/>
        <v>423.3</v>
      </c>
      <c r="M58" s="53"/>
      <c r="N58" s="53">
        <f t="shared" si="26"/>
        <v>0</v>
      </c>
      <c r="O58" s="53">
        <f t="shared" si="26"/>
        <v>0</v>
      </c>
      <c r="P58" s="53">
        <f t="shared" si="26"/>
        <v>0</v>
      </c>
      <c r="Q58" s="53">
        <f t="shared" si="26"/>
        <v>0</v>
      </c>
      <c r="R58" s="53">
        <v>10</v>
      </c>
      <c r="S58" s="53">
        <f t="shared" si="26"/>
        <v>0</v>
      </c>
      <c r="T58" s="53">
        <f t="shared" si="26"/>
        <v>0</v>
      </c>
      <c r="U58" s="53">
        <f t="shared" si="26"/>
        <v>0</v>
      </c>
      <c r="V58" s="53">
        <f t="shared" si="26"/>
        <v>0</v>
      </c>
      <c r="W58" s="53"/>
      <c r="X58" s="53">
        <f t="shared" si="26"/>
        <v>0</v>
      </c>
      <c r="Y58" s="53">
        <f t="shared" si="26"/>
        <v>0</v>
      </c>
      <c r="Z58" s="53">
        <f t="shared" si="26"/>
        <v>0</v>
      </c>
      <c r="AA58" s="53">
        <f t="shared" si="26"/>
        <v>0</v>
      </c>
      <c r="AB58" s="53">
        <f t="shared" si="26"/>
        <v>0</v>
      </c>
      <c r="AC58" s="53">
        <f t="shared" si="26"/>
        <v>0</v>
      </c>
      <c r="AD58" s="53"/>
      <c r="AE58" s="53"/>
      <c r="AF58" s="53"/>
      <c r="AG58" s="53"/>
      <c r="AH58" s="53"/>
      <c r="AI58" s="53"/>
      <c r="AJ58" s="53"/>
      <c r="AK58" s="53">
        <f t="shared" si="26"/>
        <v>0</v>
      </c>
      <c r="AL58" s="53">
        <f t="shared" si="26"/>
        <v>0</v>
      </c>
      <c r="AM58" s="53">
        <f t="shared" si="26"/>
        <v>0</v>
      </c>
      <c r="AN58" s="53">
        <f t="shared" si="26"/>
        <v>0</v>
      </c>
      <c r="AO58" s="53"/>
      <c r="AP58" s="54">
        <f>ROUND((AP57*AP$2/100),1)</f>
        <v>0</v>
      </c>
      <c r="AQ58" s="54">
        <f>ROUND((AQ57*AQ$2/100),1)</f>
        <v>0</v>
      </c>
      <c r="AR58" s="49"/>
      <c r="AS58" s="1" t="b">
        <f>SUM(K57:AQ57)=AR57</f>
        <v>1</v>
      </c>
      <c r="AT58" s="46"/>
      <c r="AU58" s="46"/>
      <c r="AV58" s="46"/>
      <c r="AW58" s="46"/>
      <c r="AX58" s="46"/>
      <c r="AY58" s="46"/>
    </row>
    <row r="59" spans="4:51" s="1" customFormat="1" ht="15.75" hidden="1">
      <c r="D59" s="51"/>
      <c r="E59" s="52" t="s">
        <v>23</v>
      </c>
      <c r="F59" s="49"/>
      <c r="G59" s="49"/>
      <c r="H59" s="49"/>
      <c r="I59" s="49"/>
      <c r="J59" s="49"/>
      <c r="K59" s="53">
        <f aca="true" t="shared" si="27" ref="K59:AN59">ROUND((K57*K$3/100),1)</f>
        <v>3873.7</v>
      </c>
      <c r="L59" s="53">
        <f t="shared" si="27"/>
        <v>722.1</v>
      </c>
      <c r="M59" s="53"/>
      <c r="N59" s="53">
        <f t="shared" si="27"/>
        <v>0</v>
      </c>
      <c r="O59" s="53">
        <f t="shared" si="27"/>
        <v>0</v>
      </c>
      <c r="P59" s="53">
        <f t="shared" si="27"/>
        <v>0</v>
      </c>
      <c r="Q59" s="53">
        <f t="shared" si="27"/>
        <v>0</v>
      </c>
      <c r="R59" s="53">
        <v>13.9</v>
      </c>
      <c r="S59" s="53">
        <f t="shared" si="27"/>
        <v>0</v>
      </c>
      <c r="T59" s="53">
        <f t="shared" si="27"/>
        <v>0</v>
      </c>
      <c r="U59" s="53">
        <f t="shared" si="27"/>
        <v>0</v>
      </c>
      <c r="V59" s="53">
        <f t="shared" si="27"/>
        <v>0</v>
      </c>
      <c r="W59" s="53"/>
      <c r="X59" s="53">
        <f t="shared" si="27"/>
        <v>0</v>
      </c>
      <c r="Y59" s="53">
        <f t="shared" si="27"/>
        <v>0</v>
      </c>
      <c r="Z59" s="53">
        <f t="shared" si="27"/>
        <v>0</v>
      </c>
      <c r="AA59" s="53">
        <f t="shared" si="27"/>
        <v>0</v>
      </c>
      <c r="AB59" s="53">
        <f t="shared" si="27"/>
        <v>0</v>
      </c>
      <c r="AC59" s="53">
        <f t="shared" si="27"/>
        <v>0</v>
      </c>
      <c r="AD59" s="53"/>
      <c r="AE59" s="53"/>
      <c r="AF59" s="53"/>
      <c r="AG59" s="53"/>
      <c r="AH59" s="53"/>
      <c r="AI59" s="53"/>
      <c r="AJ59" s="53"/>
      <c r="AK59" s="53">
        <f t="shared" si="27"/>
        <v>0</v>
      </c>
      <c r="AL59" s="53">
        <f t="shared" si="27"/>
        <v>0</v>
      </c>
      <c r="AM59" s="53">
        <f t="shared" si="27"/>
        <v>0</v>
      </c>
      <c r="AN59" s="53">
        <f t="shared" si="27"/>
        <v>0</v>
      </c>
      <c r="AO59" s="53"/>
      <c r="AP59" s="54">
        <f>ROUND((AP57*AP$3/100),1)</f>
        <v>0</v>
      </c>
      <c r="AQ59" s="54">
        <f>ROUND((AQ57*AQ$3/100),1)</f>
        <v>0</v>
      </c>
      <c r="AR59" s="49"/>
      <c r="AT59" s="46"/>
      <c r="AU59" s="46"/>
      <c r="AV59" s="46"/>
      <c r="AW59" s="46"/>
      <c r="AX59" s="46"/>
      <c r="AY59" s="46"/>
    </row>
    <row r="60" spans="4:51" s="1" customFormat="1" ht="15.75" hidden="1">
      <c r="D60" s="51"/>
      <c r="E60" s="52" t="s">
        <v>24</v>
      </c>
      <c r="F60" s="49"/>
      <c r="G60" s="49"/>
      <c r="H60" s="49"/>
      <c r="I60" s="49"/>
      <c r="J60" s="49"/>
      <c r="K60" s="53">
        <f aca="true" t="shared" si="28" ref="K60:AN60">ROUND((K57*K$4/100),1)</f>
        <v>2297.7</v>
      </c>
      <c r="L60" s="53">
        <f t="shared" si="28"/>
        <v>383.9</v>
      </c>
      <c r="M60" s="53"/>
      <c r="N60" s="53">
        <f t="shared" si="28"/>
        <v>0</v>
      </c>
      <c r="O60" s="53">
        <f t="shared" si="28"/>
        <v>0</v>
      </c>
      <c r="P60" s="53">
        <f t="shared" si="28"/>
        <v>0</v>
      </c>
      <c r="Q60" s="53">
        <f t="shared" si="28"/>
        <v>0</v>
      </c>
      <c r="R60" s="53">
        <v>18.1</v>
      </c>
      <c r="S60" s="53">
        <f t="shared" si="28"/>
        <v>0</v>
      </c>
      <c r="T60" s="53">
        <f t="shared" si="28"/>
        <v>0</v>
      </c>
      <c r="U60" s="53">
        <f t="shared" si="28"/>
        <v>0</v>
      </c>
      <c r="V60" s="53">
        <f t="shared" si="28"/>
        <v>0</v>
      </c>
      <c r="W60" s="53"/>
      <c r="X60" s="53">
        <f t="shared" si="28"/>
        <v>0</v>
      </c>
      <c r="Y60" s="53">
        <f t="shared" si="28"/>
        <v>0</v>
      </c>
      <c r="Z60" s="53">
        <f t="shared" si="28"/>
        <v>0</v>
      </c>
      <c r="AA60" s="53">
        <f t="shared" si="28"/>
        <v>0</v>
      </c>
      <c r="AB60" s="53">
        <f t="shared" si="28"/>
        <v>0</v>
      </c>
      <c r="AC60" s="53">
        <f t="shared" si="28"/>
        <v>0</v>
      </c>
      <c r="AD60" s="53"/>
      <c r="AE60" s="53"/>
      <c r="AF60" s="53"/>
      <c r="AG60" s="53"/>
      <c r="AH60" s="53"/>
      <c r="AI60" s="53"/>
      <c r="AJ60" s="53"/>
      <c r="AK60" s="53">
        <f t="shared" si="28"/>
        <v>0</v>
      </c>
      <c r="AL60" s="53">
        <f t="shared" si="28"/>
        <v>0</v>
      </c>
      <c r="AM60" s="53">
        <f t="shared" si="28"/>
        <v>0</v>
      </c>
      <c r="AN60" s="53">
        <f t="shared" si="28"/>
        <v>0</v>
      </c>
      <c r="AO60" s="53"/>
      <c r="AP60" s="54">
        <f>ROUND((AP57*AP$4/100),1)</f>
        <v>0</v>
      </c>
      <c r="AQ60" s="54">
        <f>ROUND((AQ57*AQ$4/100),1)</f>
        <v>0</v>
      </c>
      <c r="AR60" s="49"/>
      <c r="AT60" s="46"/>
      <c r="AU60" s="46"/>
      <c r="AV60" s="46"/>
      <c r="AW60" s="46"/>
      <c r="AX60" s="46"/>
      <c r="AY60" s="46"/>
    </row>
    <row r="61" spans="4:51" s="1" customFormat="1" ht="15.75" hidden="1">
      <c r="D61" s="51" t="s">
        <v>25</v>
      </c>
      <c r="E61" s="52" t="s">
        <v>26</v>
      </c>
      <c r="F61" s="49"/>
      <c r="G61" s="49"/>
      <c r="H61" s="49"/>
      <c r="I61" s="49"/>
      <c r="J61" s="49"/>
      <c r="K61" s="53">
        <f aca="true" t="shared" si="29" ref="K61:AN61">K57-K58-K59-K60</f>
        <v>3332.300000000001</v>
      </c>
      <c r="L61" s="53">
        <f t="shared" si="29"/>
        <v>545.8</v>
      </c>
      <c r="M61" s="53"/>
      <c r="N61" s="53">
        <f t="shared" si="29"/>
        <v>0</v>
      </c>
      <c r="O61" s="53">
        <f t="shared" si="29"/>
        <v>0</v>
      </c>
      <c r="P61" s="53">
        <f t="shared" si="29"/>
        <v>0</v>
      </c>
      <c r="Q61" s="53">
        <f t="shared" si="29"/>
        <v>0</v>
      </c>
      <c r="R61" s="53">
        <f t="shared" si="29"/>
        <v>-42</v>
      </c>
      <c r="S61" s="53">
        <f t="shared" si="29"/>
        <v>0</v>
      </c>
      <c r="T61" s="53">
        <f t="shared" si="29"/>
        <v>0</v>
      </c>
      <c r="U61" s="53">
        <f t="shared" si="29"/>
        <v>0</v>
      </c>
      <c r="V61" s="53">
        <f t="shared" si="29"/>
        <v>0</v>
      </c>
      <c r="W61" s="53"/>
      <c r="X61" s="53">
        <f t="shared" si="29"/>
        <v>0</v>
      </c>
      <c r="Y61" s="53">
        <f t="shared" si="29"/>
        <v>0</v>
      </c>
      <c r="Z61" s="53">
        <f t="shared" si="29"/>
        <v>0</v>
      </c>
      <c r="AA61" s="53">
        <f t="shared" si="29"/>
        <v>0</v>
      </c>
      <c r="AB61" s="53">
        <f t="shared" si="29"/>
        <v>0</v>
      </c>
      <c r="AC61" s="53">
        <f t="shared" si="29"/>
        <v>0</v>
      </c>
      <c r="AD61" s="53"/>
      <c r="AE61" s="53"/>
      <c r="AF61" s="53"/>
      <c r="AG61" s="53"/>
      <c r="AH61" s="53"/>
      <c r="AI61" s="53"/>
      <c r="AJ61" s="53"/>
      <c r="AK61" s="53">
        <f t="shared" si="29"/>
        <v>0</v>
      </c>
      <c r="AL61" s="53">
        <f t="shared" si="29"/>
        <v>0</v>
      </c>
      <c r="AM61" s="53">
        <f t="shared" si="29"/>
        <v>0</v>
      </c>
      <c r="AN61" s="53">
        <f t="shared" si="29"/>
        <v>0</v>
      </c>
      <c r="AO61" s="53"/>
      <c r="AP61" s="54">
        <f>AP57-AP58-AP59-AP60</f>
        <v>0</v>
      </c>
      <c r="AQ61" s="54">
        <f>AQ57-AQ58-AQ59-AQ60</f>
        <v>0</v>
      </c>
      <c r="AR61" s="49"/>
      <c r="AT61" s="46"/>
      <c r="AU61" s="46"/>
      <c r="AV61" s="46"/>
      <c r="AW61" s="46"/>
      <c r="AX61" s="46"/>
      <c r="AY61" s="46"/>
    </row>
    <row r="62" spans="4:51" s="1" customFormat="1" ht="15.75" hidden="1">
      <c r="D62" s="41"/>
      <c r="E62" s="49"/>
      <c r="F62" s="49"/>
      <c r="G62" s="49"/>
      <c r="H62" s="49"/>
      <c r="I62" s="49"/>
      <c r="J62" s="49"/>
      <c r="K62" s="55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49"/>
      <c r="AT62" s="46"/>
      <c r="AU62" s="46"/>
      <c r="AV62" s="46"/>
      <c r="AW62" s="46"/>
      <c r="AX62" s="46"/>
      <c r="AY62" s="46"/>
    </row>
    <row r="63" spans="4:51" s="1" customFormat="1" ht="15.75" hidden="1">
      <c r="D63" s="41"/>
      <c r="E63" s="49"/>
      <c r="F63" s="49"/>
      <c r="G63" s="49"/>
      <c r="H63" s="49"/>
      <c r="I63" s="49"/>
      <c r="J63" s="49"/>
      <c r="K63" s="55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49"/>
      <c r="AT63" s="46"/>
      <c r="AU63" s="46"/>
      <c r="AV63" s="46"/>
      <c r="AW63" s="46"/>
      <c r="AX63" s="46"/>
      <c r="AY63" s="46"/>
    </row>
    <row r="64" spans="4:51" s="1" customFormat="1" ht="47.25">
      <c r="D64" s="57">
        <v>70931</v>
      </c>
      <c r="E64" s="48" t="s">
        <v>33</v>
      </c>
      <c r="F64" s="49"/>
      <c r="G64" s="49"/>
      <c r="H64" s="49"/>
      <c r="I64" s="49"/>
      <c r="J64" s="49"/>
      <c r="K64" s="50">
        <v>10800</v>
      </c>
      <c r="L64" s="49">
        <v>1863</v>
      </c>
      <c r="M64" s="49">
        <v>206.8</v>
      </c>
      <c r="N64" s="49"/>
      <c r="O64" s="49"/>
      <c r="P64" s="49"/>
      <c r="Q64" s="49"/>
      <c r="R64" s="49"/>
      <c r="S64" s="49"/>
      <c r="T64" s="49"/>
      <c r="U64" s="49"/>
      <c r="V64" s="49"/>
      <c r="W64" s="49">
        <v>222.5</v>
      </c>
      <c r="X64" s="49"/>
      <c r="Y64" s="49"/>
      <c r="Z64" s="49"/>
      <c r="AA64" s="49"/>
      <c r="AB64" s="49"/>
      <c r="AC64" s="49"/>
      <c r="AD64" s="49">
        <v>2415</v>
      </c>
      <c r="AE64" s="49"/>
      <c r="AF64" s="49"/>
      <c r="AG64" s="49"/>
      <c r="AH64" s="49"/>
      <c r="AI64" s="49"/>
      <c r="AJ64" s="49">
        <v>700</v>
      </c>
      <c r="AK64" s="49"/>
      <c r="AL64" s="49"/>
      <c r="AM64" s="49"/>
      <c r="AN64" s="49"/>
      <c r="AO64" s="49"/>
      <c r="AP64" s="49">
        <v>0</v>
      </c>
      <c r="AQ64" s="49">
        <v>0</v>
      </c>
      <c r="AR64" s="49">
        <f>K64+L64+M64+W64+AD64+AJ64+AO64</f>
        <v>16207.3</v>
      </c>
      <c r="AT64" s="46">
        <f>K64/12</f>
        <v>900</v>
      </c>
      <c r="AU64" s="46">
        <f>L64/12</f>
        <v>155.25</v>
      </c>
      <c r="AV64" s="46">
        <f>M64/12</f>
        <v>17.233333333333334</v>
      </c>
      <c r="AW64" s="46">
        <f>W64/12</f>
        <v>18.541666666666668</v>
      </c>
      <c r="AX64" s="46">
        <f>AD64/12</f>
        <v>201.25</v>
      </c>
      <c r="AY64" s="46">
        <f>AJ64/12</f>
        <v>58.333333333333336</v>
      </c>
    </row>
    <row r="65" spans="4:51" s="1" customFormat="1" ht="15.75" hidden="1">
      <c r="D65" s="51"/>
      <c r="E65" s="52" t="s">
        <v>22</v>
      </c>
      <c r="F65" s="49"/>
      <c r="G65" s="49"/>
      <c r="H65" s="49"/>
      <c r="I65" s="49"/>
      <c r="J65" s="49"/>
      <c r="K65" s="53">
        <v>3843.9</v>
      </c>
      <c r="L65" s="53">
        <v>585.3</v>
      </c>
      <c r="M65" s="53"/>
      <c r="N65" s="53">
        <f aca="true" t="shared" si="30" ref="N65:AQ65">ROUND((N64*N$2/100),1)</f>
        <v>0</v>
      </c>
      <c r="O65" s="53">
        <f t="shared" si="30"/>
        <v>0</v>
      </c>
      <c r="P65" s="53">
        <f t="shared" si="30"/>
        <v>0</v>
      </c>
      <c r="Q65" s="53">
        <f t="shared" si="30"/>
        <v>0</v>
      </c>
      <c r="R65" s="53">
        <v>10</v>
      </c>
      <c r="S65" s="53">
        <f t="shared" si="30"/>
        <v>0</v>
      </c>
      <c r="T65" s="53">
        <f t="shared" si="30"/>
        <v>0</v>
      </c>
      <c r="U65" s="53">
        <f t="shared" si="30"/>
        <v>0</v>
      </c>
      <c r="V65" s="53">
        <f t="shared" si="30"/>
        <v>0</v>
      </c>
      <c r="W65" s="53"/>
      <c r="X65" s="53">
        <f t="shared" si="30"/>
        <v>0</v>
      </c>
      <c r="Y65" s="53">
        <f t="shared" si="30"/>
        <v>0</v>
      </c>
      <c r="Z65" s="53">
        <f t="shared" si="30"/>
        <v>0</v>
      </c>
      <c r="AA65" s="53">
        <f t="shared" si="30"/>
        <v>0</v>
      </c>
      <c r="AB65" s="53">
        <f t="shared" si="30"/>
        <v>0</v>
      </c>
      <c r="AC65" s="53">
        <f t="shared" si="30"/>
        <v>0</v>
      </c>
      <c r="AD65" s="53"/>
      <c r="AE65" s="53"/>
      <c r="AF65" s="53"/>
      <c r="AG65" s="53"/>
      <c r="AH65" s="53"/>
      <c r="AI65" s="53"/>
      <c r="AJ65" s="53"/>
      <c r="AK65" s="53">
        <f t="shared" si="30"/>
        <v>0</v>
      </c>
      <c r="AL65" s="53">
        <f t="shared" si="30"/>
        <v>0</v>
      </c>
      <c r="AM65" s="53">
        <f t="shared" si="30"/>
        <v>0</v>
      </c>
      <c r="AN65" s="53">
        <f t="shared" si="30"/>
        <v>0</v>
      </c>
      <c r="AO65" s="53"/>
      <c r="AP65" s="53">
        <f t="shared" si="30"/>
        <v>0</v>
      </c>
      <c r="AQ65" s="53">
        <f t="shared" si="30"/>
        <v>0</v>
      </c>
      <c r="AR65" s="49"/>
      <c r="AS65" s="1" t="b">
        <f>SUM(K64:AQ64)=AR64</f>
        <v>1</v>
      </c>
      <c r="AT65" s="46"/>
      <c r="AU65" s="46"/>
      <c r="AV65" s="46"/>
      <c r="AW65" s="46"/>
      <c r="AX65" s="46"/>
      <c r="AY65" s="46"/>
    </row>
    <row r="66" spans="4:51" s="1" customFormat="1" ht="15.75" hidden="1">
      <c r="D66" s="51"/>
      <c r="E66" s="52" t="s">
        <v>23</v>
      </c>
      <c r="F66" s="49"/>
      <c r="G66" s="49"/>
      <c r="H66" s="49"/>
      <c r="I66" s="49"/>
      <c r="J66" s="49"/>
      <c r="K66" s="53">
        <v>5962.8</v>
      </c>
      <c r="L66" s="53">
        <v>1103.6</v>
      </c>
      <c r="M66" s="53"/>
      <c r="N66" s="53">
        <f aca="true" t="shared" si="31" ref="N66:AN66">ROUND((N64*N$3/100),1)</f>
        <v>0</v>
      </c>
      <c r="O66" s="53">
        <f t="shared" si="31"/>
        <v>0</v>
      </c>
      <c r="P66" s="53">
        <f t="shared" si="31"/>
        <v>0</v>
      </c>
      <c r="Q66" s="53">
        <f t="shared" si="31"/>
        <v>0</v>
      </c>
      <c r="R66" s="53">
        <v>13.9</v>
      </c>
      <c r="S66" s="53">
        <f t="shared" si="31"/>
        <v>0</v>
      </c>
      <c r="T66" s="53">
        <f t="shared" si="31"/>
        <v>0</v>
      </c>
      <c r="U66" s="53">
        <f t="shared" si="31"/>
        <v>0</v>
      </c>
      <c r="V66" s="53">
        <f t="shared" si="31"/>
        <v>0</v>
      </c>
      <c r="W66" s="53"/>
      <c r="X66" s="53">
        <f t="shared" si="31"/>
        <v>0</v>
      </c>
      <c r="Y66" s="53">
        <f t="shared" si="31"/>
        <v>0</v>
      </c>
      <c r="Z66" s="53">
        <f t="shared" si="31"/>
        <v>0</v>
      </c>
      <c r="AA66" s="53">
        <f t="shared" si="31"/>
        <v>0</v>
      </c>
      <c r="AB66" s="53">
        <f t="shared" si="31"/>
        <v>0</v>
      </c>
      <c r="AC66" s="53">
        <f t="shared" si="31"/>
        <v>0</v>
      </c>
      <c r="AD66" s="53"/>
      <c r="AE66" s="53"/>
      <c r="AF66" s="53"/>
      <c r="AG66" s="53"/>
      <c r="AH66" s="53"/>
      <c r="AI66" s="53"/>
      <c r="AJ66" s="53"/>
      <c r="AK66" s="53">
        <f t="shared" si="31"/>
        <v>0</v>
      </c>
      <c r="AL66" s="53">
        <f t="shared" si="31"/>
        <v>0</v>
      </c>
      <c r="AM66" s="53">
        <f t="shared" si="31"/>
        <v>0</v>
      </c>
      <c r="AN66" s="53">
        <f t="shared" si="31"/>
        <v>0</v>
      </c>
      <c r="AO66" s="53"/>
      <c r="AP66" s="54">
        <f>ROUND((AP64*AP$3/100),1)</f>
        <v>0</v>
      </c>
      <c r="AQ66" s="54">
        <f>ROUND((AQ64*AQ$3/100),1)</f>
        <v>0</v>
      </c>
      <c r="AR66" s="49"/>
      <c r="AT66" s="46"/>
      <c r="AU66" s="46"/>
      <c r="AV66" s="46"/>
      <c r="AW66" s="46"/>
      <c r="AX66" s="46"/>
      <c r="AY66" s="46"/>
    </row>
    <row r="67" spans="4:51" s="1" customFormat="1" ht="15.75" hidden="1">
      <c r="D67" s="51"/>
      <c r="E67" s="52" t="s">
        <v>24</v>
      </c>
      <c r="F67" s="49"/>
      <c r="G67" s="49"/>
      <c r="H67" s="49"/>
      <c r="I67" s="49"/>
      <c r="J67" s="49"/>
      <c r="K67" s="53">
        <v>3894.7</v>
      </c>
      <c r="L67" s="53">
        <v>673.7</v>
      </c>
      <c r="M67" s="53"/>
      <c r="N67" s="53">
        <f aca="true" t="shared" si="32" ref="N67:AN67">ROUND((N64*N$4/100),1)</f>
        <v>0</v>
      </c>
      <c r="O67" s="53">
        <f t="shared" si="32"/>
        <v>0</v>
      </c>
      <c r="P67" s="53">
        <f t="shared" si="32"/>
        <v>0</v>
      </c>
      <c r="Q67" s="53">
        <f t="shared" si="32"/>
        <v>0</v>
      </c>
      <c r="R67" s="53">
        <v>18.1</v>
      </c>
      <c r="S67" s="53">
        <f t="shared" si="32"/>
        <v>0</v>
      </c>
      <c r="T67" s="53">
        <f t="shared" si="32"/>
        <v>0</v>
      </c>
      <c r="U67" s="53">
        <f t="shared" si="32"/>
        <v>0</v>
      </c>
      <c r="V67" s="53">
        <f t="shared" si="32"/>
        <v>0</v>
      </c>
      <c r="W67" s="53"/>
      <c r="X67" s="53">
        <f t="shared" si="32"/>
        <v>0</v>
      </c>
      <c r="Y67" s="53">
        <f t="shared" si="32"/>
        <v>0</v>
      </c>
      <c r="Z67" s="53">
        <f t="shared" si="32"/>
        <v>0</v>
      </c>
      <c r="AA67" s="53">
        <f t="shared" si="32"/>
        <v>0</v>
      </c>
      <c r="AB67" s="53">
        <f t="shared" si="32"/>
        <v>0</v>
      </c>
      <c r="AC67" s="53">
        <f t="shared" si="32"/>
        <v>0</v>
      </c>
      <c r="AD67" s="53"/>
      <c r="AE67" s="53"/>
      <c r="AF67" s="53"/>
      <c r="AG67" s="53"/>
      <c r="AH67" s="53"/>
      <c r="AI67" s="53"/>
      <c r="AJ67" s="53"/>
      <c r="AK67" s="53">
        <f t="shared" si="32"/>
        <v>0</v>
      </c>
      <c r="AL67" s="53">
        <f t="shared" si="32"/>
        <v>0</v>
      </c>
      <c r="AM67" s="53">
        <f t="shared" si="32"/>
        <v>0</v>
      </c>
      <c r="AN67" s="53">
        <f t="shared" si="32"/>
        <v>0</v>
      </c>
      <c r="AO67" s="53"/>
      <c r="AP67" s="54">
        <f>ROUND((AP64*AP$4/100),1)</f>
        <v>0</v>
      </c>
      <c r="AQ67" s="54">
        <f>ROUND((AQ64*AQ$4/100),1)</f>
        <v>0</v>
      </c>
      <c r="AR67" s="49"/>
      <c r="AT67" s="46"/>
      <c r="AU67" s="46"/>
      <c r="AV67" s="46"/>
      <c r="AW67" s="46"/>
      <c r="AX67" s="46"/>
      <c r="AY67" s="46"/>
    </row>
    <row r="68" spans="4:51" s="1" customFormat="1" ht="15.75" hidden="1">
      <c r="D68" s="51" t="s">
        <v>25</v>
      </c>
      <c r="E68" s="52" t="s">
        <v>26</v>
      </c>
      <c r="F68" s="49"/>
      <c r="G68" s="49"/>
      <c r="H68" s="49"/>
      <c r="I68" s="49"/>
      <c r="J68" s="49"/>
      <c r="K68" s="53">
        <f aca="true" t="shared" si="33" ref="K68:AN68">K64-K65-K66-K67</f>
        <v>-2901.3999999999996</v>
      </c>
      <c r="L68" s="53">
        <f t="shared" si="33"/>
        <v>-499.5999999999999</v>
      </c>
      <c r="M68" s="53"/>
      <c r="N68" s="53">
        <f t="shared" si="33"/>
        <v>0</v>
      </c>
      <c r="O68" s="53">
        <f t="shared" si="33"/>
        <v>0</v>
      </c>
      <c r="P68" s="53">
        <f t="shared" si="33"/>
        <v>0</v>
      </c>
      <c r="Q68" s="53">
        <f t="shared" si="33"/>
        <v>0</v>
      </c>
      <c r="R68" s="53">
        <f t="shared" si="33"/>
        <v>-42</v>
      </c>
      <c r="S68" s="53">
        <f t="shared" si="33"/>
        <v>0</v>
      </c>
      <c r="T68" s="53">
        <f t="shared" si="33"/>
        <v>0</v>
      </c>
      <c r="U68" s="53">
        <f t="shared" si="33"/>
        <v>0</v>
      </c>
      <c r="V68" s="53">
        <f t="shared" si="33"/>
        <v>0</v>
      </c>
      <c r="W68" s="53"/>
      <c r="X68" s="53">
        <f t="shared" si="33"/>
        <v>0</v>
      </c>
      <c r="Y68" s="53">
        <f t="shared" si="33"/>
        <v>0</v>
      </c>
      <c r="Z68" s="53">
        <f t="shared" si="33"/>
        <v>0</v>
      </c>
      <c r="AA68" s="53">
        <f t="shared" si="33"/>
        <v>0</v>
      </c>
      <c r="AB68" s="53">
        <f t="shared" si="33"/>
        <v>0</v>
      </c>
      <c r="AC68" s="53">
        <f t="shared" si="33"/>
        <v>0</v>
      </c>
      <c r="AD68" s="53"/>
      <c r="AE68" s="53"/>
      <c r="AF68" s="53"/>
      <c r="AG68" s="53"/>
      <c r="AH68" s="53"/>
      <c r="AI68" s="53"/>
      <c r="AJ68" s="53"/>
      <c r="AK68" s="53">
        <f t="shared" si="33"/>
        <v>0</v>
      </c>
      <c r="AL68" s="53">
        <f t="shared" si="33"/>
        <v>0</v>
      </c>
      <c r="AM68" s="53">
        <f t="shared" si="33"/>
        <v>0</v>
      </c>
      <c r="AN68" s="53">
        <f t="shared" si="33"/>
        <v>0</v>
      </c>
      <c r="AO68" s="53"/>
      <c r="AP68" s="54">
        <f>AP64-AP65-AP66-AP67</f>
        <v>0</v>
      </c>
      <c r="AQ68" s="54">
        <f>AQ64-AQ65-AQ66-AQ67</f>
        <v>0</v>
      </c>
      <c r="AR68" s="49"/>
      <c r="AT68" s="46"/>
      <c r="AU68" s="46"/>
      <c r="AV68" s="46"/>
      <c r="AW68" s="46"/>
      <c r="AX68" s="46"/>
      <c r="AY68" s="46"/>
    </row>
    <row r="69" spans="4:51" s="1" customFormat="1" ht="15.75" hidden="1">
      <c r="D69" s="41"/>
      <c r="E69" s="49"/>
      <c r="F69" s="58"/>
      <c r="G69" s="58"/>
      <c r="H69" s="58"/>
      <c r="I69" s="58"/>
      <c r="J69" s="58"/>
      <c r="K69" s="55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49"/>
      <c r="AT69" s="46"/>
      <c r="AU69" s="46"/>
      <c r="AV69" s="46"/>
      <c r="AW69" s="46"/>
      <c r="AX69" s="46"/>
      <c r="AY69" s="46"/>
    </row>
    <row r="70" spans="4:51" s="1" customFormat="1" ht="15.75" hidden="1">
      <c r="D70" s="41"/>
      <c r="E70" s="49"/>
      <c r="F70" s="58"/>
      <c r="G70" s="58"/>
      <c r="H70" s="58"/>
      <c r="I70" s="58"/>
      <c r="J70" s="58"/>
      <c r="K70" s="55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49"/>
      <c r="AT70" s="46"/>
      <c r="AU70" s="46"/>
      <c r="AV70" s="46"/>
      <c r="AW70" s="46"/>
      <c r="AX70" s="46"/>
      <c r="AY70" s="46"/>
    </row>
    <row r="71" spans="4:51" s="1" customFormat="1" ht="47.25">
      <c r="D71" s="57">
        <v>70931</v>
      </c>
      <c r="E71" s="48" t="s">
        <v>34</v>
      </c>
      <c r="F71" s="49"/>
      <c r="G71" s="49"/>
      <c r="H71" s="49"/>
      <c r="I71" s="49"/>
      <c r="J71" s="49"/>
      <c r="K71" s="50">
        <v>8400.7</v>
      </c>
      <c r="L71" s="49">
        <v>1449.1</v>
      </c>
      <c r="M71" s="49">
        <v>150</v>
      </c>
      <c r="N71" s="49"/>
      <c r="O71" s="49"/>
      <c r="P71" s="49"/>
      <c r="Q71" s="49"/>
      <c r="R71" s="49"/>
      <c r="S71" s="49"/>
      <c r="T71" s="49"/>
      <c r="U71" s="49"/>
      <c r="V71" s="49"/>
      <c r="W71" s="49">
        <v>222.5</v>
      </c>
      <c r="X71" s="49"/>
      <c r="Y71" s="49"/>
      <c r="Z71" s="49"/>
      <c r="AA71" s="49"/>
      <c r="AB71" s="49"/>
      <c r="AC71" s="49"/>
      <c r="AD71" s="49">
        <v>670</v>
      </c>
      <c r="AE71" s="49"/>
      <c r="AF71" s="49"/>
      <c r="AG71" s="49"/>
      <c r="AH71" s="49"/>
      <c r="AI71" s="49"/>
      <c r="AJ71" s="49">
        <v>1400</v>
      </c>
      <c r="AK71" s="49"/>
      <c r="AL71" s="49"/>
      <c r="AM71" s="49"/>
      <c r="AN71" s="49"/>
      <c r="AO71" s="49"/>
      <c r="AP71" s="49">
        <v>0</v>
      </c>
      <c r="AQ71" s="49">
        <v>0</v>
      </c>
      <c r="AR71" s="49">
        <f>K71+L71+M71+W71+AD71+AJ71+AO71</f>
        <v>12292.300000000001</v>
      </c>
      <c r="AT71" s="46">
        <f>K71/12</f>
        <v>700.0583333333334</v>
      </c>
      <c r="AU71" s="46">
        <f>L71/12</f>
        <v>120.75833333333333</v>
      </c>
      <c r="AV71" s="46">
        <f>M71/12</f>
        <v>12.5</v>
      </c>
      <c r="AW71" s="46">
        <f>W71/12</f>
        <v>18.541666666666668</v>
      </c>
      <c r="AX71" s="46">
        <f>AD71/12</f>
        <v>55.833333333333336</v>
      </c>
      <c r="AY71" s="46">
        <f>AJ71/12</f>
        <v>116.66666666666667</v>
      </c>
    </row>
    <row r="72" spans="4:51" s="1" customFormat="1" ht="15.75" hidden="1">
      <c r="D72" s="51"/>
      <c r="E72" s="52" t="s">
        <v>22</v>
      </c>
      <c r="F72" s="49"/>
      <c r="G72" s="49"/>
      <c r="H72" s="49"/>
      <c r="I72" s="49"/>
      <c r="J72" s="49"/>
      <c r="K72" s="53">
        <f aca="true" t="shared" si="34" ref="K72:AN72">ROUND((K71*K$2/100),1)</f>
        <v>1764.1</v>
      </c>
      <c r="L72" s="53">
        <f t="shared" si="34"/>
        <v>295.6</v>
      </c>
      <c r="M72" s="53"/>
      <c r="N72" s="53">
        <f t="shared" si="34"/>
        <v>0</v>
      </c>
      <c r="O72" s="53">
        <f t="shared" si="34"/>
        <v>0</v>
      </c>
      <c r="P72" s="53">
        <f t="shared" si="34"/>
        <v>0</v>
      </c>
      <c r="Q72" s="53">
        <f t="shared" si="34"/>
        <v>0</v>
      </c>
      <c r="R72" s="53">
        <v>8.3</v>
      </c>
      <c r="S72" s="53">
        <f t="shared" si="34"/>
        <v>0</v>
      </c>
      <c r="T72" s="53">
        <f t="shared" si="34"/>
        <v>0</v>
      </c>
      <c r="U72" s="53">
        <f t="shared" si="34"/>
        <v>0</v>
      </c>
      <c r="V72" s="53">
        <f t="shared" si="34"/>
        <v>0</v>
      </c>
      <c r="W72" s="53"/>
      <c r="X72" s="53">
        <f t="shared" si="34"/>
        <v>0</v>
      </c>
      <c r="Y72" s="53">
        <f t="shared" si="34"/>
        <v>0</v>
      </c>
      <c r="Z72" s="53">
        <f t="shared" si="34"/>
        <v>0</v>
      </c>
      <c r="AA72" s="53">
        <f t="shared" si="34"/>
        <v>0</v>
      </c>
      <c r="AB72" s="53">
        <f t="shared" si="34"/>
        <v>0</v>
      </c>
      <c r="AC72" s="53">
        <f t="shared" si="34"/>
        <v>0</v>
      </c>
      <c r="AD72" s="53"/>
      <c r="AE72" s="53"/>
      <c r="AF72" s="53"/>
      <c r="AG72" s="53"/>
      <c r="AH72" s="53"/>
      <c r="AI72" s="53"/>
      <c r="AJ72" s="53"/>
      <c r="AK72" s="53">
        <f t="shared" si="34"/>
        <v>0</v>
      </c>
      <c r="AL72" s="53">
        <f t="shared" si="34"/>
        <v>0</v>
      </c>
      <c r="AM72" s="53">
        <f t="shared" si="34"/>
        <v>0</v>
      </c>
      <c r="AN72" s="53">
        <f t="shared" si="34"/>
        <v>0</v>
      </c>
      <c r="AO72" s="53"/>
      <c r="AP72" s="54">
        <f>ROUND((AP71*AP$2/100),1)</f>
        <v>0</v>
      </c>
      <c r="AQ72" s="54">
        <f>ROUND((AQ71*AQ$2/100),1)</f>
        <v>0</v>
      </c>
      <c r="AR72" s="49"/>
      <c r="AS72" s="1" t="b">
        <f>SUM(K71:AQ71)=AR71</f>
        <v>1</v>
      </c>
      <c r="AT72" s="46"/>
      <c r="AU72" s="46"/>
      <c r="AV72" s="46"/>
      <c r="AW72" s="46"/>
      <c r="AX72" s="46"/>
      <c r="AY72" s="46"/>
    </row>
    <row r="73" spans="4:51" s="1" customFormat="1" ht="15.75" hidden="1">
      <c r="D73" s="51"/>
      <c r="E73" s="52" t="s">
        <v>23</v>
      </c>
      <c r="F73" s="49"/>
      <c r="G73" s="49"/>
      <c r="H73" s="49"/>
      <c r="I73" s="49"/>
      <c r="J73" s="49"/>
      <c r="K73" s="53">
        <f aca="true" t="shared" si="35" ref="K73:AN73">ROUND((K71*K$3/100),1)</f>
        <v>2705</v>
      </c>
      <c r="L73" s="53">
        <f t="shared" si="35"/>
        <v>504.3</v>
      </c>
      <c r="M73" s="53"/>
      <c r="N73" s="53">
        <f t="shared" si="35"/>
        <v>0</v>
      </c>
      <c r="O73" s="53">
        <f t="shared" si="35"/>
        <v>0</v>
      </c>
      <c r="P73" s="53">
        <f t="shared" si="35"/>
        <v>0</v>
      </c>
      <c r="Q73" s="53">
        <f t="shared" si="35"/>
        <v>0</v>
      </c>
      <c r="R73" s="53">
        <v>11.6</v>
      </c>
      <c r="S73" s="53">
        <f t="shared" si="35"/>
        <v>0</v>
      </c>
      <c r="T73" s="53">
        <f t="shared" si="35"/>
        <v>0</v>
      </c>
      <c r="U73" s="53">
        <f t="shared" si="35"/>
        <v>0</v>
      </c>
      <c r="V73" s="53">
        <f t="shared" si="35"/>
        <v>0</v>
      </c>
      <c r="W73" s="53"/>
      <c r="X73" s="53">
        <f t="shared" si="35"/>
        <v>0</v>
      </c>
      <c r="Y73" s="53">
        <f t="shared" si="35"/>
        <v>0</v>
      </c>
      <c r="Z73" s="53">
        <f t="shared" si="35"/>
        <v>0</v>
      </c>
      <c r="AA73" s="53">
        <f t="shared" si="35"/>
        <v>0</v>
      </c>
      <c r="AB73" s="53">
        <f t="shared" si="35"/>
        <v>0</v>
      </c>
      <c r="AC73" s="53">
        <f t="shared" si="35"/>
        <v>0</v>
      </c>
      <c r="AD73" s="53"/>
      <c r="AE73" s="53"/>
      <c r="AF73" s="53"/>
      <c r="AG73" s="53"/>
      <c r="AH73" s="53"/>
      <c r="AI73" s="53"/>
      <c r="AJ73" s="53"/>
      <c r="AK73" s="53">
        <f t="shared" si="35"/>
        <v>0</v>
      </c>
      <c r="AL73" s="53">
        <f t="shared" si="35"/>
        <v>0</v>
      </c>
      <c r="AM73" s="53">
        <f t="shared" si="35"/>
        <v>0</v>
      </c>
      <c r="AN73" s="53">
        <f t="shared" si="35"/>
        <v>0</v>
      </c>
      <c r="AO73" s="53"/>
      <c r="AP73" s="54">
        <f>ROUND((AP71*AP$3/100),1)</f>
        <v>0</v>
      </c>
      <c r="AQ73" s="54">
        <f>ROUND((AQ71*AQ$3/100),1)</f>
        <v>0</v>
      </c>
      <c r="AR73" s="49"/>
      <c r="AT73" s="46"/>
      <c r="AU73" s="46"/>
      <c r="AV73" s="46"/>
      <c r="AW73" s="46"/>
      <c r="AX73" s="46"/>
      <c r="AY73" s="46"/>
    </row>
    <row r="74" spans="4:51" s="1" customFormat="1" ht="15.75" hidden="1">
      <c r="D74" s="51"/>
      <c r="E74" s="52" t="s">
        <v>24</v>
      </c>
      <c r="F74" s="49"/>
      <c r="G74" s="49"/>
      <c r="H74" s="49"/>
      <c r="I74" s="49"/>
      <c r="J74" s="49"/>
      <c r="K74" s="53">
        <f aca="true" t="shared" si="36" ref="K74:AN74">ROUND((K71*K$4/100),1)</f>
        <v>1604.5</v>
      </c>
      <c r="L74" s="53">
        <f t="shared" si="36"/>
        <v>268.1</v>
      </c>
      <c r="M74" s="53"/>
      <c r="N74" s="53">
        <f t="shared" si="36"/>
        <v>0</v>
      </c>
      <c r="O74" s="53">
        <f t="shared" si="36"/>
        <v>0</v>
      </c>
      <c r="P74" s="53">
        <f t="shared" si="36"/>
        <v>0</v>
      </c>
      <c r="Q74" s="53">
        <f t="shared" si="36"/>
        <v>0</v>
      </c>
      <c r="R74" s="53">
        <v>15.1</v>
      </c>
      <c r="S74" s="53">
        <f t="shared" si="36"/>
        <v>0</v>
      </c>
      <c r="T74" s="53">
        <f t="shared" si="36"/>
        <v>0</v>
      </c>
      <c r="U74" s="53">
        <f t="shared" si="36"/>
        <v>0</v>
      </c>
      <c r="V74" s="53">
        <f t="shared" si="36"/>
        <v>0</v>
      </c>
      <c r="W74" s="53"/>
      <c r="X74" s="53">
        <f t="shared" si="36"/>
        <v>0</v>
      </c>
      <c r="Y74" s="53">
        <f t="shared" si="36"/>
        <v>0</v>
      </c>
      <c r="Z74" s="53">
        <f t="shared" si="36"/>
        <v>0</v>
      </c>
      <c r="AA74" s="53">
        <f t="shared" si="36"/>
        <v>0</v>
      </c>
      <c r="AB74" s="53">
        <f t="shared" si="36"/>
        <v>0</v>
      </c>
      <c r="AC74" s="53">
        <f t="shared" si="36"/>
        <v>0</v>
      </c>
      <c r="AD74" s="53"/>
      <c r="AE74" s="53"/>
      <c r="AF74" s="53"/>
      <c r="AG74" s="53"/>
      <c r="AH74" s="53"/>
      <c r="AI74" s="53"/>
      <c r="AJ74" s="53"/>
      <c r="AK74" s="53">
        <f t="shared" si="36"/>
        <v>0</v>
      </c>
      <c r="AL74" s="53">
        <f t="shared" si="36"/>
        <v>0</v>
      </c>
      <c r="AM74" s="53">
        <f t="shared" si="36"/>
        <v>0</v>
      </c>
      <c r="AN74" s="53">
        <f t="shared" si="36"/>
        <v>0</v>
      </c>
      <c r="AO74" s="53"/>
      <c r="AP74" s="54">
        <f>ROUND((AP71*AP$4/100),1)</f>
        <v>0</v>
      </c>
      <c r="AQ74" s="54">
        <f>ROUND((AQ71*AQ$4/100),1)</f>
        <v>0</v>
      </c>
      <c r="AR74" s="49"/>
      <c r="AT74" s="46"/>
      <c r="AU74" s="46"/>
      <c r="AV74" s="46"/>
      <c r="AW74" s="46"/>
      <c r="AX74" s="46"/>
      <c r="AY74" s="46"/>
    </row>
    <row r="75" spans="4:51" s="1" customFormat="1" ht="15.75" hidden="1">
      <c r="D75" s="51" t="s">
        <v>25</v>
      </c>
      <c r="E75" s="52" t="s">
        <v>26</v>
      </c>
      <c r="F75" s="49"/>
      <c r="G75" s="49"/>
      <c r="H75" s="49"/>
      <c r="I75" s="49"/>
      <c r="J75" s="49"/>
      <c r="K75" s="53">
        <f aca="true" t="shared" si="37" ref="K75:AN75">K71-K72-K73-K74</f>
        <v>2327.1000000000004</v>
      </c>
      <c r="L75" s="53">
        <f t="shared" si="37"/>
        <v>381.1</v>
      </c>
      <c r="M75" s="53"/>
      <c r="N75" s="53">
        <f t="shared" si="37"/>
        <v>0</v>
      </c>
      <c r="O75" s="53">
        <f t="shared" si="37"/>
        <v>0</v>
      </c>
      <c r="P75" s="53">
        <f t="shared" si="37"/>
        <v>0</v>
      </c>
      <c r="Q75" s="53">
        <f t="shared" si="37"/>
        <v>0</v>
      </c>
      <c r="R75" s="53">
        <f t="shared" si="37"/>
        <v>-35</v>
      </c>
      <c r="S75" s="53">
        <f t="shared" si="37"/>
        <v>0</v>
      </c>
      <c r="T75" s="53">
        <f t="shared" si="37"/>
        <v>0</v>
      </c>
      <c r="U75" s="53">
        <f t="shared" si="37"/>
        <v>0</v>
      </c>
      <c r="V75" s="53">
        <f t="shared" si="37"/>
        <v>0</v>
      </c>
      <c r="W75" s="53"/>
      <c r="X75" s="53">
        <f t="shared" si="37"/>
        <v>0</v>
      </c>
      <c r="Y75" s="53">
        <f t="shared" si="37"/>
        <v>0</v>
      </c>
      <c r="Z75" s="53">
        <f t="shared" si="37"/>
        <v>0</v>
      </c>
      <c r="AA75" s="53">
        <f t="shared" si="37"/>
        <v>0</v>
      </c>
      <c r="AB75" s="53">
        <f t="shared" si="37"/>
        <v>0</v>
      </c>
      <c r="AC75" s="53">
        <f t="shared" si="37"/>
        <v>0</v>
      </c>
      <c r="AD75" s="53"/>
      <c r="AE75" s="53"/>
      <c r="AF75" s="53"/>
      <c r="AG75" s="53"/>
      <c r="AH75" s="53"/>
      <c r="AI75" s="53"/>
      <c r="AJ75" s="53"/>
      <c r="AK75" s="53">
        <f t="shared" si="37"/>
        <v>0</v>
      </c>
      <c r="AL75" s="53">
        <f t="shared" si="37"/>
        <v>0</v>
      </c>
      <c r="AM75" s="53">
        <f t="shared" si="37"/>
        <v>0</v>
      </c>
      <c r="AN75" s="53">
        <f t="shared" si="37"/>
        <v>0</v>
      </c>
      <c r="AO75" s="53"/>
      <c r="AP75" s="54">
        <f>AP71-AP72-AP73-AP74</f>
        <v>0</v>
      </c>
      <c r="AQ75" s="54">
        <f>AQ71-AQ72-AQ73-AQ74</f>
        <v>0</v>
      </c>
      <c r="AR75" s="49"/>
      <c r="AT75" s="46"/>
      <c r="AU75" s="46"/>
      <c r="AV75" s="46"/>
      <c r="AW75" s="46"/>
      <c r="AX75" s="46"/>
      <c r="AY75" s="46"/>
    </row>
    <row r="76" spans="4:51" s="1" customFormat="1" ht="15.75" hidden="1">
      <c r="D76" s="41"/>
      <c r="E76" s="49"/>
      <c r="F76" s="58"/>
      <c r="G76" s="58"/>
      <c r="H76" s="58"/>
      <c r="I76" s="58"/>
      <c r="J76" s="58"/>
      <c r="K76" s="55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49"/>
      <c r="AT76" s="46"/>
      <c r="AU76" s="46"/>
      <c r="AV76" s="46"/>
      <c r="AW76" s="46"/>
      <c r="AX76" s="46"/>
      <c r="AY76" s="46"/>
    </row>
    <row r="77" spans="4:51" s="1" customFormat="1" ht="15.75" hidden="1">
      <c r="D77" s="41"/>
      <c r="E77" s="49"/>
      <c r="F77" s="58"/>
      <c r="G77" s="58"/>
      <c r="H77" s="58"/>
      <c r="I77" s="58"/>
      <c r="J77" s="58"/>
      <c r="K77" s="55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9"/>
      <c r="AT77" s="46"/>
      <c r="AU77" s="46"/>
      <c r="AV77" s="46"/>
      <c r="AW77" s="46"/>
      <c r="AX77" s="46"/>
      <c r="AY77" s="46"/>
    </row>
    <row r="78" spans="4:51" s="1" customFormat="1" ht="47.25">
      <c r="D78" s="57">
        <v>70931</v>
      </c>
      <c r="E78" s="48" t="s">
        <v>35</v>
      </c>
      <c r="F78" s="49"/>
      <c r="G78" s="49"/>
      <c r="H78" s="49"/>
      <c r="I78" s="49"/>
      <c r="J78" s="49"/>
      <c r="K78" s="50">
        <v>10070</v>
      </c>
      <c r="L78" s="49">
        <v>1699.8</v>
      </c>
      <c r="M78" s="49">
        <v>165</v>
      </c>
      <c r="N78" s="49"/>
      <c r="O78" s="49"/>
      <c r="P78" s="49"/>
      <c r="Q78" s="49"/>
      <c r="R78" s="49"/>
      <c r="S78" s="49"/>
      <c r="T78" s="49"/>
      <c r="U78" s="49"/>
      <c r="V78" s="49"/>
      <c r="W78" s="49">
        <v>423.1</v>
      </c>
      <c r="X78" s="49"/>
      <c r="Y78" s="49"/>
      <c r="Z78" s="49"/>
      <c r="AA78" s="49"/>
      <c r="AB78" s="49"/>
      <c r="AC78" s="49"/>
      <c r="AD78" s="49">
        <v>440</v>
      </c>
      <c r="AE78" s="49"/>
      <c r="AF78" s="49"/>
      <c r="AG78" s="49"/>
      <c r="AH78" s="49"/>
      <c r="AI78" s="49"/>
      <c r="AJ78" s="49">
        <v>1300</v>
      </c>
      <c r="AK78" s="49"/>
      <c r="AL78" s="49"/>
      <c r="AM78" s="49"/>
      <c r="AN78" s="49"/>
      <c r="AO78" s="49"/>
      <c r="AP78" s="49">
        <v>0</v>
      </c>
      <c r="AQ78" s="49">
        <v>0</v>
      </c>
      <c r="AR78" s="49">
        <f>K78+L78+M78+W78+AD78+AJ78+AO78</f>
        <v>14097.9</v>
      </c>
      <c r="AT78" s="46">
        <f>K78/12</f>
        <v>839.1666666666666</v>
      </c>
      <c r="AU78" s="46">
        <f>L78/12</f>
        <v>141.65</v>
      </c>
      <c r="AV78" s="46">
        <f>M78/12</f>
        <v>13.75</v>
      </c>
      <c r="AW78" s="46">
        <f>W78/12</f>
        <v>35.25833333333333</v>
      </c>
      <c r="AX78" s="46">
        <f>AD78/12</f>
        <v>36.666666666666664</v>
      </c>
      <c r="AY78" s="46">
        <f>AJ78/12</f>
        <v>108.33333333333333</v>
      </c>
    </row>
    <row r="79" spans="4:51" s="1" customFormat="1" ht="15.75" hidden="1">
      <c r="D79" s="51"/>
      <c r="E79" s="52" t="s">
        <v>22</v>
      </c>
      <c r="F79" s="49"/>
      <c r="G79" s="49"/>
      <c r="H79" s="49"/>
      <c r="I79" s="49"/>
      <c r="J79" s="49"/>
      <c r="K79" s="53">
        <f aca="true" t="shared" si="38" ref="K79:AN79">ROUND((K78*K$2/100),1)</f>
        <v>2114.7</v>
      </c>
      <c r="L79" s="53">
        <f t="shared" si="38"/>
        <v>346.8</v>
      </c>
      <c r="M79" s="53"/>
      <c r="N79" s="53">
        <f t="shared" si="38"/>
        <v>0</v>
      </c>
      <c r="O79" s="53">
        <f t="shared" si="38"/>
        <v>0</v>
      </c>
      <c r="P79" s="53">
        <f t="shared" si="38"/>
        <v>0</v>
      </c>
      <c r="Q79" s="53">
        <f t="shared" si="38"/>
        <v>0</v>
      </c>
      <c r="R79" s="53">
        <v>10</v>
      </c>
      <c r="S79" s="53">
        <f t="shared" si="38"/>
        <v>0</v>
      </c>
      <c r="T79" s="53">
        <f t="shared" si="38"/>
        <v>0</v>
      </c>
      <c r="U79" s="53">
        <f t="shared" si="38"/>
        <v>0</v>
      </c>
      <c r="V79" s="53">
        <f t="shared" si="38"/>
        <v>0</v>
      </c>
      <c r="W79" s="53"/>
      <c r="X79" s="53">
        <f t="shared" si="38"/>
        <v>0</v>
      </c>
      <c r="Y79" s="53">
        <f t="shared" si="38"/>
        <v>0</v>
      </c>
      <c r="Z79" s="53">
        <f t="shared" si="38"/>
        <v>0</v>
      </c>
      <c r="AA79" s="53">
        <f t="shared" si="38"/>
        <v>0</v>
      </c>
      <c r="AB79" s="53">
        <f t="shared" si="38"/>
        <v>0</v>
      </c>
      <c r="AC79" s="53">
        <f t="shared" si="38"/>
        <v>0</v>
      </c>
      <c r="AD79" s="53"/>
      <c r="AE79" s="53"/>
      <c r="AF79" s="53"/>
      <c r="AG79" s="53"/>
      <c r="AH79" s="53"/>
      <c r="AI79" s="53"/>
      <c r="AJ79" s="53"/>
      <c r="AK79" s="53">
        <f t="shared" si="38"/>
        <v>0</v>
      </c>
      <c r="AL79" s="53">
        <f t="shared" si="38"/>
        <v>0</v>
      </c>
      <c r="AM79" s="53">
        <f t="shared" si="38"/>
        <v>0</v>
      </c>
      <c r="AN79" s="53">
        <f t="shared" si="38"/>
        <v>0</v>
      </c>
      <c r="AO79" s="54"/>
      <c r="AP79" s="54">
        <f>ROUND((AP78*AP$2/100),1)</f>
        <v>0</v>
      </c>
      <c r="AQ79" s="54">
        <f>ROUND((AQ78*AQ$2/100),1)</f>
        <v>0</v>
      </c>
      <c r="AR79" s="49"/>
      <c r="AS79" s="1" t="b">
        <f>SUM(K78:AQ78)=AR78</f>
        <v>1</v>
      </c>
      <c r="AT79" s="46"/>
      <c r="AU79" s="46"/>
      <c r="AV79" s="46"/>
      <c r="AW79" s="46"/>
      <c r="AX79" s="46"/>
      <c r="AY79" s="46"/>
    </row>
    <row r="80" spans="4:51" s="1" customFormat="1" ht="15.75" hidden="1">
      <c r="D80" s="51"/>
      <c r="E80" s="52" t="s">
        <v>23</v>
      </c>
      <c r="F80" s="49"/>
      <c r="G80" s="49"/>
      <c r="H80" s="49"/>
      <c r="I80" s="49"/>
      <c r="J80" s="49"/>
      <c r="K80" s="53">
        <f aca="true" t="shared" si="39" ref="K80:AN80">ROUND((K78*K$3/100),1)</f>
        <v>3242.5</v>
      </c>
      <c r="L80" s="53">
        <f t="shared" si="39"/>
        <v>591.5</v>
      </c>
      <c r="M80" s="53"/>
      <c r="N80" s="53">
        <f t="shared" si="39"/>
        <v>0</v>
      </c>
      <c r="O80" s="53">
        <f t="shared" si="39"/>
        <v>0</v>
      </c>
      <c r="P80" s="53">
        <f t="shared" si="39"/>
        <v>0</v>
      </c>
      <c r="Q80" s="53">
        <f t="shared" si="39"/>
        <v>0</v>
      </c>
      <c r="R80" s="53">
        <v>13.9</v>
      </c>
      <c r="S80" s="53">
        <f t="shared" si="39"/>
        <v>0</v>
      </c>
      <c r="T80" s="53">
        <f t="shared" si="39"/>
        <v>0</v>
      </c>
      <c r="U80" s="53">
        <f t="shared" si="39"/>
        <v>0</v>
      </c>
      <c r="V80" s="53">
        <f t="shared" si="39"/>
        <v>0</v>
      </c>
      <c r="W80" s="53"/>
      <c r="X80" s="53">
        <f t="shared" si="39"/>
        <v>0</v>
      </c>
      <c r="Y80" s="53">
        <f t="shared" si="39"/>
        <v>0</v>
      </c>
      <c r="Z80" s="53">
        <f t="shared" si="39"/>
        <v>0</v>
      </c>
      <c r="AA80" s="53">
        <f t="shared" si="39"/>
        <v>0</v>
      </c>
      <c r="AB80" s="53">
        <f t="shared" si="39"/>
        <v>0</v>
      </c>
      <c r="AC80" s="53">
        <f t="shared" si="39"/>
        <v>0</v>
      </c>
      <c r="AD80" s="53"/>
      <c r="AE80" s="53"/>
      <c r="AF80" s="53"/>
      <c r="AG80" s="53"/>
      <c r="AH80" s="53"/>
      <c r="AI80" s="53"/>
      <c r="AJ80" s="53"/>
      <c r="AK80" s="53">
        <f t="shared" si="39"/>
        <v>0</v>
      </c>
      <c r="AL80" s="53">
        <f t="shared" si="39"/>
        <v>0</v>
      </c>
      <c r="AM80" s="53">
        <f t="shared" si="39"/>
        <v>0</v>
      </c>
      <c r="AN80" s="53">
        <f t="shared" si="39"/>
        <v>0</v>
      </c>
      <c r="AO80" s="53"/>
      <c r="AP80" s="54">
        <f>ROUND((AP78*AP$3/100),1)</f>
        <v>0</v>
      </c>
      <c r="AQ80" s="54">
        <f>ROUND((AQ78*AQ$3/100),1)</f>
        <v>0</v>
      </c>
      <c r="AR80" s="49"/>
      <c r="AT80" s="46"/>
      <c r="AU80" s="46"/>
      <c r="AV80" s="46"/>
      <c r="AW80" s="46"/>
      <c r="AX80" s="46"/>
      <c r="AY80" s="46"/>
    </row>
    <row r="81" spans="4:51" s="1" customFormat="1" ht="15.75" hidden="1">
      <c r="D81" s="51"/>
      <c r="E81" s="52" t="s">
        <v>24</v>
      </c>
      <c r="F81" s="49"/>
      <c r="G81" s="49"/>
      <c r="H81" s="49"/>
      <c r="I81" s="49"/>
      <c r="J81" s="49"/>
      <c r="K81" s="53">
        <f aca="true" t="shared" si="40" ref="K81:AN81">ROUND((K78*K$4/100),1)</f>
        <v>1923.4</v>
      </c>
      <c r="L81" s="53">
        <f t="shared" si="40"/>
        <v>314.5</v>
      </c>
      <c r="M81" s="53"/>
      <c r="N81" s="53">
        <f t="shared" si="40"/>
        <v>0</v>
      </c>
      <c r="O81" s="53">
        <f t="shared" si="40"/>
        <v>0</v>
      </c>
      <c r="P81" s="53">
        <f t="shared" si="40"/>
        <v>0</v>
      </c>
      <c r="Q81" s="53">
        <f t="shared" si="40"/>
        <v>0</v>
      </c>
      <c r="R81" s="53">
        <v>18.1</v>
      </c>
      <c r="S81" s="53">
        <f t="shared" si="40"/>
        <v>0</v>
      </c>
      <c r="T81" s="53">
        <f t="shared" si="40"/>
        <v>0</v>
      </c>
      <c r="U81" s="53">
        <f t="shared" si="40"/>
        <v>0</v>
      </c>
      <c r="V81" s="53">
        <f t="shared" si="40"/>
        <v>0</v>
      </c>
      <c r="W81" s="53"/>
      <c r="X81" s="53">
        <f t="shared" si="40"/>
        <v>0</v>
      </c>
      <c r="Y81" s="53">
        <f t="shared" si="40"/>
        <v>0</v>
      </c>
      <c r="Z81" s="53">
        <f t="shared" si="40"/>
        <v>0</v>
      </c>
      <c r="AA81" s="53">
        <f t="shared" si="40"/>
        <v>0</v>
      </c>
      <c r="AB81" s="53">
        <f t="shared" si="40"/>
        <v>0</v>
      </c>
      <c r="AC81" s="53">
        <f t="shared" si="40"/>
        <v>0</v>
      </c>
      <c r="AD81" s="53"/>
      <c r="AE81" s="53"/>
      <c r="AF81" s="53"/>
      <c r="AG81" s="53"/>
      <c r="AH81" s="53"/>
      <c r="AI81" s="53"/>
      <c r="AJ81" s="53"/>
      <c r="AK81" s="53">
        <f t="shared" si="40"/>
        <v>0</v>
      </c>
      <c r="AL81" s="53">
        <f t="shared" si="40"/>
        <v>0</v>
      </c>
      <c r="AM81" s="53">
        <f t="shared" si="40"/>
        <v>0</v>
      </c>
      <c r="AN81" s="53">
        <f t="shared" si="40"/>
        <v>0</v>
      </c>
      <c r="AO81" s="54"/>
      <c r="AP81" s="54">
        <f>ROUND((AP78*AP$4/100),1)</f>
        <v>0</v>
      </c>
      <c r="AQ81" s="54">
        <f>ROUND((AQ78*AQ$4/100),1)</f>
        <v>0</v>
      </c>
      <c r="AR81" s="49"/>
      <c r="AT81" s="46"/>
      <c r="AU81" s="46"/>
      <c r="AV81" s="46"/>
      <c r="AW81" s="46"/>
      <c r="AX81" s="46"/>
      <c r="AY81" s="46"/>
    </row>
    <row r="82" spans="4:51" s="1" customFormat="1" ht="15.75" hidden="1">
      <c r="D82" s="51" t="s">
        <v>25</v>
      </c>
      <c r="E82" s="52" t="s">
        <v>26</v>
      </c>
      <c r="F82" s="49"/>
      <c r="G82" s="49"/>
      <c r="H82" s="49"/>
      <c r="I82" s="49"/>
      <c r="J82" s="49"/>
      <c r="K82" s="53">
        <f aca="true" t="shared" si="41" ref="K82:AN82">K78-K79-K80-K81</f>
        <v>2789.4</v>
      </c>
      <c r="L82" s="53">
        <f t="shared" si="41"/>
        <v>447</v>
      </c>
      <c r="M82" s="53"/>
      <c r="N82" s="53">
        <f t="shared" si="41"/>
        <v>0</v>
      </c>
      <c r="O82" s="53">
        <f t="shared" si="41"/>
        <v>0</v>
      </c>
      <c r="P82" s="53">
        <f t="shared" si="41"/>
        <v>0</v>
      </c>
      <c r="Q82" s="53">
        <f t="shared" si="41"/>
        <v>0</v>
      </c>
      <c r="R82" s="53">
        <f t="shared" si="41"/>
        <v>-42</v>
      </c>
      <c r="S82" s="53">
        <f t="shared" si="41"/>
        <v>0</v>
      </c>
      <c r="T82" s="53">
        <f t="shared" si="41"/>
        <v>0</v>
      </c>
      <c r="U82" s="53">
        <f t="shared" si="41"/>
        <v>0</v>
      </c>
      <c r="V82" s="53">
        <f t="shared" si="41"/>
        <v>0</v>
      </c>
      <c r="W82" s="53"/>
      <c r="X82" s="53">
        <f t="shared" si="41"/>
        <v>0</v>
      </c>
      <c r="Y82" s="53">
        <f t="shared" si="41"/>
        <v>0</v>
      </c>
      <c r="Z82" s="53">
        <f t="shared" si="41"/>
        <v>0</v>
      </c>
      <c r="AA82" s="53">
        <f t="shared" si="41"/>
        <v>0</v>
      </c>
      <c r="AB82" s="53">
        <f t="shared" si="41"/>
        <v>0</v>
      </c>
      <c r="AC82" s="53">
        <f t="shared" si="41"/>
        <v>0</v>
      </c>
      <c r="AD82" s="53"/>
      <c r="AE82" s="53"/>
      <c r="AF82" s="53"/>
      <c r="AG82" s="53"/>
      <c r="AH82" s="53"/>
      <c r="AI82" s="53"/>
      <c r="AJ82" s="53"/>
      <c r="AK82" s="53">
        <f t="shared" si="41"/>
        <v>0</v>
      </c>
      <c r="AL82" s="53">
        <f t="shared" si="41"/>
        <v>0</v>
      </c>
      <c r="AM82" s="53">
        <f t="shared" si="41"/>
        <v>0</v>
      </c>
      <c r="AN82" s="53">
        <f t="shared" si="41"/>
        <v>0</v>
      </c>
      <c r="AO82" s="53"/>
      <c r="AP82" s="54">
        <f>AP78-AP79-AP80-AP81</f>
        <v>0</v>
      </c>
      <c r="AQ82" s="54">
        <f>AQ78-AQ79-AQ80-AQ81</f>
        <v>0</v>
      </c>
      <c r="AR82" s="49"/>
      <c r="AT82" s="46"/>
      <c r="AU82" s="46"/>
      <c r="AV82" s="46"/>
      <c r="AW82" s="46"/>
      <c r="AX82" s="46"/>
      <c r="AY82" s="46"/>
    </row>
    <row r="83" spans="4:51" s="1" customFormat="1" ht="15.75" hidden="1">
      <c r="D83" s="41"/>
      <c r="E83" s="49"/>
      <c r="F83" s="49"/>
      <c r="G83" s="49"/>
      <c r="H83" s="49"/>
      <c r="I83" s="49"/>
      <c r="J83" s="49"/>
      <c r="K83" s="55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49"/>
      <c r="AT83" s="46"/>
      <c r="AU83" s="46"/>
      <c r="AV83" s="46"/>
      <c r="AW83" s="46"/>
      <c r="AX83" s="46"/>
      <c r="AY83" s="46"/>
    </row>
    <row r="84" spans="4:51" s="1" customFormat="1" ht="15.75" hidden="1">
      <c r="D84" s="41"/>
      <c r="E84" s="49"/>
      <c r="F84" s="49"/>
      <c r="G84" s="49"/>
      <c r="H84" s="49"/>
      <c r="I84" s="49"/>
      <c r="J84" s="49"/>
      <c r="K84" s="55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49"/>
      <c r="AT84" s="46"/>
      <c r="AU84" s="46"/>
      <c r="AV84" s="46"/>
      <c r="AW84" s="46"/>
      <c r="AX84" s="46"/>
      <c r="AY84" s="46"/>
    </row>
    <row r="85" spans="4:51" s="1" customFormat="1" ht="47.25">
      <c r="D85" s="57">
        <v>70931</v>
      </c>
      <c r="E85" s="48" t="s">
        <v>36</v>
      </c>
      <c r="F85" s="49"/>
      <c r="G85" s="49"/>
      <c r="H85" s="49"/>
      <c r="I85" s="49"/>
      <c r="J85" s="49"/>
      <c r="K85" s="50">
        <v>5650</v>
      </c>
      <c r="L85" s="49">
        <v>974.6</v>
      </c>
      <c r="M85" s="49">
        <v>265</v>
      </c>
      <c r="N85" s="49"/>
      <c r="O85" s="49"/>
      <c r="P85" s="49"/>
      <c r="Q85" s="49"/>
      <c r="R85" s="49"/>
      <c r="S85" s="49"/>
      <c r="T85" s="49"/>
      <c r="U85" s="49"/>
      <c r="V85" s="49"/>
      <c r="W85" s="49">
        <v>273.7</v>
      </c>
      <c r="X85" s="49"/>
      <c r="Y85" s="49"/>
      <c r="Z85" s="49"/>
      <c r="AA85" s="49"/>
      <c r="AB85" s="49"/>
      <c r="AC85" s="49"/>
      <c r="AD85" s="49">
        <v>1396.9</v>
      </c>
      <c r="AE85" s="49"/>
      <c r="AF85" s="49"/>
      <c r="AG85" s="49"/>
      <c r="AH85" s="49"/>
      <c r="AI85" s="49"/>
      <c r="AJ85" s="49">
        <v>450</v>
      </c>
      <c r="AK85" s="49"/>
      <c r="AL85" s="49"/>
      <c r="AM85" s="49"/>
      <c r="AN85" s="49"/>
      <c r="AO85" s="49"/>
      <c r="AP85" s="49">
        <v>0</v>
      </c>
      <c r="AQ85" s="49">
        <v>0</v>
      </c>
      <c r="AR85" s="49">
        <f>K85+L85+M85+W85+AD85+AJ85+AO85</f>
        <v>9010.2</v>
      </c>
      <c r="AT85" s="46">
        <f>K85/12</f>
        <v>470.8333333333333</v>
      </c>
      <c r="AU85" s="46">
        <f>L85/12</f>
        <v>81.21666666666667</v>
      </c>
      <c r="AV85" s="46">
        <f>M85/12</f>
        <v>22.083333333333332</v>
      </c>
      <c r="AW85" s="46">
        <f>W85/12</f>
        <v>22.808333333333334</v>
      </c>
      <c r="AX85" s="46">
        <f>AD85/12</f>
        <v>116.40833333333335</v>
      </c>
      <c r="AY85" s="46">
        <f>AJ85/12</f>
        <v>37.5</v>
      </c>
    </row>
    <row r="86" spans="4:51" s="1" customFormat="1" ht="15.75" hidden="1">
      <c r="D86" s="51"/>
      <c r="E86" s="52" t="s">
        <v>22</v>
      </c>
      <c r="F86" s="49"/>
      <c r="G86" s="49"/>
      <c r="H86" s="49"/>
      <c r="I86" s="49"/>
      <c r="J86" s="49"/>
      <c r="K86" s="53">
        <f aca="true" t="shared" si="42" ref="K86:AN86">ROUND((K85*K$2/100),1)</f>
        <v>1186.5</v>
      </c>
      <c r="L86" s="53">
        <v>243.7</v>
      </c>
      <c r="M86" s="53"/>
      <c r="N86" s="53">
        <f t="shared" si="42"/>
        <v>0</v>
      </c>
      <c r="O86" s="53">
        <f t="shared" si="42"/>
        <v>0</v>
      </c>
      <c r="P86" s="53">
        <f t="shared" si="42"/>
        <v>0</v>
      </c>
      <c r="Q86" s="53">
        <f t="shared" si="42"/>
        <v>0</v>
      </c>
      <c r="R86" s="53">
        <v>10</v>
      </c>
      <c r="S86" s="53">
        <f t="shared" si="42"/>
        <v>0</v>
      </c>
      <c r="T86" s="53">
        <f t="shared" si="42"/>
        <v>0</v>
      </c>
      <c r="U86" s="53">
        <f t="shared" si="42"/>
        <v>0</v>
      </c>
      <c r="V86" s="53">
        <f t="shared" si="42"/>
        <v>0</v>
      </c>
      <c r="W86" s="53"/>
      <c r="X86" s="53">
        <f t="shared" si="42"/>
        <v>0</v>
      </c>
      <c r="Y86" s="53">
        <f t="shared" si="42"/>
        <v>0</v>
      </c>
      <c r="Z86" s="53">
        <f t="shared" si="42"/>
        <v>0</v>
      </c>
      <c r="AA86" s="53">
        <f t="shared" si="42"/>
        <v>0</v>
      </c>
      <c r="AB86" s="53">
        <f t="shared" si="42"/>
        <v>0</v>
      </c>
      <c r="AC86" s="53">
        <f t="shared" si="42"/>
        <v>0</v>
      </c>
      <c r="AD86" s="53"/>
      <c r="AE86" s="53"/>
      <c r="AF86" s="53"/>
      <c r="AG86" s="53"/>
      <c r="AH86" s="53"/>
      <c r="AI86" s="53"/>
      <c r="AJ86" s="53"/>
      <c r="AK86" s="53">
        <f t="shared" si="42"/>
        <v>0</v>
      </c>
      <c r="AL86" s="53">
        <f t="shared" si="42"/>
        <v>0</v>
      </c>
      <c r="AM86" s="53">
        <f t="shared" si="42"/>
        <v>0</v>
      </c>
      <c r="AN86" s="53">
        <f t="shared" si="42"/>
        <v>0</v>
      </c>
      <c r="AO86" s="53"/>
      <c r="AP86" s="54">
        <f>ROUND((AP85*AP$2/100),1)</f>
        <v>0</v>
      </c>
      <c r="AQ86" s="54">
        <f>ROUND((AQ85*AQ$2/100),1)</f>
        <v>0</v>
      </c>
      <c r="AR86" s="49"/>
      <c r="AS86" s="1" t="b">
        <f>SUM(K85:AQ85)=AR85</f>
        <v>1</v>
      </c>
      <c r="AT86" s="46"/>
      <c r="AU86" s="46"/>
      <c r="AV86" s="46"/>
      <c r="AW86" s="46"/>
      <c r="AX86" s="46"/>
      <c r="AY86" s="46"/>
    </row>
    <row r="87" spans="4:51" s="1" customFormat="1" ht="15.75" hidden="1">
      <c r="D87" s="51"/>
      <c r="E87" s="52" t="s">
        <v>23</v>
      </c>
      <c r="F87" s="49"/>
      <c r="G87" s="49"/>
      <c r="H87" s="49"/>
      <c r="I87" s="49"/>
      <c r="J87" s="49"/>
      <c r="K87" s="53">
        <f aca="true" t="shared" si="43" ref="K87:AN87">ROUND((K85*K$3/100),1)</f>
        <v>1819.3</v>
      </c>
      <c r="L87" s="53">
        <v>360.6</v>
      </c>
      <c r="M87" s="53"/>
      <c r="N87" s="53">
        <f t="shared" si="43"/>
        <v>0</v>
      </c>
      <c r="O87" s="53">
        <f t="shared" si="43"/>
        <v>0</v>
      </c>
      <c r="P87" s="53">
        <f t="shared" si="43"/>
        <v>0</v>
      </c>
      <c r="Q87" s="53">
        <f t="shared" si="43"/>
        <v>0</v>
      </c>
      <c r="R87" s="53">
        <v>13.9</v>
      </c>
      <c r="S87" s="53">
        <f t="shared" si="43"/>
        <v>0</v>
      </c>
      <c r="T87" s="53">
        <f t="shared" si="43"/>
        <v>0</v>
      </c>
      <c r="U87" s="53">
        <f t="shared" si="43"/>
        <v>0</v>
      </c>
      <c r="V87" s="53">
        <f t="shared" si="43"/>
        <v>0</v>
      </c>
      <c r="W87" s="53"/>
      <c r="X87" s="53">
        <f t="shared" si="43"/>
        <v>0</v>
      </c>
      <c r="Y87" s="53">
        <f t="shared" si="43"/>
        <v>0</v>
      </c>
      <c r="Z87" s="53">
        <f t="shared" si="43"/>
        <v>0</v>
      </c>
      <c r="AA87" s="53">
        <f t="shared" si="43"/>
        <v>0</v>
      </c>
      <c r="AB87" s="53">
        <f t="shared" si="43"/>
        <v>0</v>
      </c>
      <c r="AC87" s="53">
        <f t="shared" si="43"/>
        <v>0</v>
      </c>
      <c r="AD87" s="53"/>
      <c r="AE87" s="53"/>
      <c r="AF87" s="53"/>
      <c r="AG87" s="53"/>
      <c r="AH87" s="53"/>
      <c r="AI87" s="53"/>
      <c r="AJ87" s="53"/>
      <c r="AK87" s="53">
        <f t="shared" si="43"/>
        <v>0</v>
      </c>
      <c r="AL87" s="53">
        <f t="shared" si="43"/>
        <v>0</v>
      </c>
      <c r="AM87" s="53">
        <f t="shared" si="43"/>
        <v>0</v>
      </c>
      <c r="AN87" s="53">
        <f t="shared" si="43"/>
        <v>0</v>
      </c>
      <c r="AO87" s="54"/>
      <c r="AP87" s="54">
        <f>ROUND((AP85*AP$3/100),1)</f>
        <v>0</v>
      </c>
      <c r="AQ87" s="54">
        <f>ROUND((AQ85*AQ$3/100),1)</f>
        <v>0</v>
      </c>
      <c r="AR87" s="49"/>
      <c r="AT87" s="46"/>
      <c r="AU87" s="46"/>
      <c r="AV87" s="46"/>
      <c r="AW87" s="46"/>
      <c r="AX87" s="46"/>
      <c r="AY87" s="46"/>
    </row>
    <row r="88" spans="4:51" s="1" customFormat="1" ht="15.75" hidden="1">
      <c r="D88" s="51"/>
      <c r="E88" s="52" t="s">
        <v>24</v>
      </c>
      <c r="F88" s="49"/>
      <c r="G88" s="49"/>
      <c r="H88" s="49"/>
      <c r="I88" s="49"/>
      <c r="J88" s="49"/>
      <c r="K88" s="53">
        <f aca="true" t="shared" si="44" ref="K88:AN88">ROUND((K85*K$4/100),1)</f>
        <v>1079.2</v>
      </c>
      <c r="L88" s="53">
        <v>146.2</v>
      </c>
      <c r="M88" s="53"/>
      <c r="N88" s="53">
        <f t="shared" si="44"/>
        <v>0</v>
      </c>
      <c r="O88" s="53">
        <f t="shared" si="44"/>
        <v>0</v>
      </c>
      <c r="P88" s="53">
        <f t="shared" si="44"/>
        <v>0</v>
      </c>
      <c r="Q88" s="53">
        <f t="shared" si="44"/>
        <v>0</v>
      </c>
      <c r="R88" s="53">
        <v>18.1</v>
      </c>
      <c r="S88" s="53">
        <f t="shared" si="44"/>
        <v>0</v>
      </c>
      <c r="T88" s="53">
        <f t="shared" si="44"/>
        <v>0</v>
      </c>
      <c r="U88" s="53">
        <f t="shared" si="44"/>
        <v>0</v>
      </c>
      <c r="V88" s="53">
        <f t="shared" si="44"/>
        <v>0</v>
      </c>
      <c r="W88" s="53"/>
      <c r="X88" s="53">
        <f t="shared" si="44"/>
        <v>0</v>
      </c>
      <c r="Y88" s="53">
        <f t="shared" si="44"/>
        <v>0</v>
      </c>
      <c r="Z88" s="53">
        <f t="shared" si="44"/>
        <v>0</v>
      </c>
      <c r="AA88" s="53">
        <f t="shared" si="44"/>
        <v>0</v>
      </c>
      <c r="AB88" s="53">
        <f t="shared" si="44"/>
        <v>0</v>
      </c>
      <c r="AC88" s="53">
        <f t="shared" si="44"/>
        <v>0</v>
      </c>
      <c r="AD88" s="53"/>
      <c r="AE88" s="53"/>
      <c r="AF88" s="53"/>
      <c r="AG88" s="53"/>
      <c r="AH88" s="53"/>
      <c r="AI88" s="53"/>
      <c r="AJ88" s="53"/>
      <c r="AK88" s="53">
        <f t="shared" si="44"/>
        <v>0</v>
      </c>
      <c r="AL88" s="53">
        <f t="shared" si="44"/>
        <v>0</v>
      </c>
      <c r="AM88" s="53">
        <f t="shared" si="44"/>
        <v>0</v>
      </c>
      <c r="AN88" s="53">
        <f t="shared" si="44"/>
        <v>0</v>
      </c>
      <c r="AO88" s="53"/>
      <c r="AP88" s="54">
        <f>ROUND((AP85*AP$4/100),1)</f>
        <v>0</v>
      </c>
      <c r="AQ88" s="54">
        <f>ROUND((AQ85*AQ$4/100),1)</f>
        <v>0</v>
      </c>
      <c r="AR88" s="49"/>
      <c r="AT88" s="46"/>
      <c r="AU88" s="46"/>
      <c r="AV88" s="46"/>
      <c r="AW88" s="46"/>
      <c r="AX88" s="46"/>
      <c r="AY88" s="46"/>
    </row>
    <row r="89" spans="4:51" s="1" customFormat="1" ht="15.75" hidden="1">
      <c r="D89" s="51" t="s">
        <v>25</v>
      </c>
      <c r="E89" s="52" t="s">
        <v>26</v>
      </c>
      <c r="F89" s="49"/>
      <c r="G89" s="49"/>
      <c r="H89" s="49"/>
      <c r="I89" s="49"/>
      <c r="J89" s="49"/>
      <c r="K89" s="53">
        <f aca="true" t="shared" si="45" ref="K89:AN89">K85-K86-K87-K88</f>
        <v>1564.9999999999998</v>
      </c>
      <c r="L89" s="53">
        <f t="shared" si="45"/>
        <v>224.10000000000008</v>
      </c>
      <c r="M89" s="53"/>
      <c r="N89" s="53">
        <f t="shared" si="45"/>
        <v>0</v>
      </c>
      <c r="O89" s="53">
        <f t="shared" si="45"/>
        <v>0</v>
      </c>
      <c r="P89" s="53">
        <f t="shared" si="45"/>
        <v>0</v>
      </c>
      <c r="Q89" s="53">
        <f t="shared" si="45"/>
        <v>0</v>
      </c>
      <c r="R89" s="53">
        <f t="shared" si="45"/>
        <v>-42</v>
      </c>
      <c r="S89" s="53">
        <f t="shared" si="45"/>
        <v>0</v>
      </c>
      <c r="T89" s="53">
        <f t="shared" si="45"/>
        <v>0</v>
      </c>
      <c r="U89" s="53">
        <f t="shared" si="45"/>
        <v>0</v>
      </c>
      <c r="V89" s="53">
        <f t="shared" si="45"/>
        <v>0</v>
      </c>
      <c r="W89" s="53"/>
      <c r="X89" s="53">
        <f t="shared" si="45"/>
        <v>0</v>
      </c>
      <c r="Y89" s="53">
        <f t="shared" si="45"/>
        <v>0</v>
      </c>
      <c r="Z89" s="53">
        <f t="shared" si="45"/>
        <v>0</v>
      </c>
      <c r="AA89" s="53">
        <f t="shared" si="45"/>
        <v>0</v>
      </c>
      <c r="AB89" s="53">
        <f t="shared" si="45"/>
        <v>0</v>
      </c>
      <c r="AC89" s="53">
        <f t="shared" si="45"/>
        <v>0</v>
      </c>
      <c r="AD89" s="53"/>
      <c r="AE89" s="53"/>
      <c r="AF89" s="53"/>
      <c r="AG89" s="53"/>
      <c r="AH89" s="53"/>
      <c r="AI89" s="53"/>
      <c r="AJ89" s="53"/>
      <c r="AK89" s="53">
        <f t="shared" si="45"/>
        <v>0</v>
      </c>
      <c r="AL89" s="53">
        <f t="shared" si="45"/>
        <v>0</v>
      </c>
      <c r="AM89" s="53">
        <f t="shared" si="45"/>
        <v>0</v>
      </c>
      <c r="AN89" s="53">
        <f t="shared" si="45"/>
        <v>0</v>
      </c>
      <c r="AO89" s="53"/>
      <c r="AP89" s="54">
        <f>AP85-AP86-AP87-AP88</f>
        <v>0</v>
      </c>
      <c r="AQ89" s="54">
        <f>AQ85-AQ86-AQ87-AQ88</f>
        <v>0</v>
      </c>
      <c r="AR89" s="49"/>
      <c r="AT89" s="46"/>
      <c r="AU89" s="46"/>
      <c r="AV89" s="46"/>
      <c r="AW89" s="46"/>
      <c r="AX89" s="46"/>
      <c r="AY89" s="46"/>
    </row>
    <row r="90" spans="4:51" s="1" customFormat="1" ht="15.75" hidden="1">
      <c r="D90" s="41"/>
      <c r="E90" s="49"/>
      <c r="F90" s="49"/>
      <c r="G90" s="49"/>
      <c r="H90" s="49"/>
      <c r="I90" s="49"/>
      <c r="J90" s="49"/>
      <c r="K90" s="55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49"/>
      <c r="AT90" s="46"/>
      <c r="AU90" s="46"/>
      <c r="AV90" s="46"/>
      <c r="AW90" s="46"/>
      <c r="AX90" s="46"/>
      <c r="AY90" s="46"/>
    </row>
    <row r="91" spans="4:51" s="1" customFormat="1" ht="15.75" hidden="1">
      <c r="D91" s="41"/>
      <c r="E91" s="49"/>
      <c r="F91" s="49"/>
      <c r="G91" s="49"/>
      <c r="H91" s="49"/>
      <c r="I91" s="49"/>
      <c r="J91" s="49"/>
      <c r="K91" s="55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49"/>
      <c r="AT91" s="46"/>
      <c r="AU91" s="46"/>
      <c r="AV91" s="46"/>
      <c r="AW91" s="46"/>
      <c r="AX91" s="46"/>
      <c r="AY91" s="46"/>
    </row>
    <row r="92" spans="4:51" s="1" customFormat="1" ht="47.25">
      <c r="D92" s="57">
        <v>70931</v>
      </c>
      <c r="E92" s="48" t="s">
        <v>37</v>
      </c>
      <c r="F92" s="49"/>
      <c r="G92" s="49"/>
      <c r="H92" s="49"/>
      <c r="I92" s="49"/>
      <c r="J92" s="49"/>
      <c r="K92" s="50">
        <v>8500</v>
      </c>
      <c r="L92" s="49">
        <v>1466.2</v>
      </c>
      <c r="M92" s="49">
        <v>161.8</v>
      </c>
      <c r="N92" s="49"/>
      <c r="O92" s="49"/>
      <c r="P92" s="49"/>
      <c r="Q92" s="49"/>
      <c r="R92" s="49"/>
      <c r="S92" s="49"/>
      <c r="T92" s="49"/>
      <c r="U92" s="49"/>
      <c r="V92" s="49"/>
      <c r="W92" s="49">
        <v>222.5</v>
      </c>
      <c r="X92" s="49"/>
      <c r="Y92" s="49"/>
      <c r="Z92" s="49"/>
      <c r="AA92" s="49"/>
      <c r="AB92" s="49"/>
      <c r="AC92" s="49"/>
      <c r="AD92" s="49">
        <v>1100</v>
      </c>
      <c r="AE92" s="49"/>
      <c r="AF92" s="49"/>
      <c r="AG92" s="49"/>
      <c r="AH92" s="49"/>
      <c r="AI92" s="49"/>
      <c r="AJ92" s="49">
        <v>1730</v>
      </c>
      <c r="AK92" s="49"/>
      <c r="AL92" s="49"/>
      <c r="AM92" s="49"/>
      <c r="AN92" s="49"/>
      <c r="AO92" s="49"/>
      <c r="AP92" s="49">
        <v>0</v>
      </c>
      <c r="AQ92" s="49">
        <v>0</v>
      </c>
      <c r="AR92" s="49">
        <f>K92+L92+M92+W92+AD92+AJ92+AO92</f>
        <v>13180.5</v>
      </c>
      <c r="AT92" s="46">
        <f>K92/12</f>
        <v>708.3333333333334</v>
      </c>
      <c r="AU92" s="46">
        <f>L92/12</f>
        <v>122.18333333333334</v>
      </c>
      <c r="AV92" s="46">
        <f>M92/12</f>
        <v>13.483333333333334</v>
      </c>
      <c r="AW92" s="46">
        <f>W92/12</f>
        <v>18.541666666666668</v>
      </c>
      <c r="AX92" s="46">
        <f>AD92/12</f>
        <v>91.66666666666667</v>
      </c>
      <c r="AY92" s="46">
        <f>AJ92/12</f>
        <v>144.16666666666666</v>
      </c>
    </row>
    <row r="93" spans="4:51" s="1" customFormat="1" ht="15.75" hidden="1">
      <c r="D93" s="51"/>
      <c r="E93" s="52" t="s">
        <v>22</v>
      </c>
      <c r="F93" s="49"/>
      <c r="G93" s="49"/>
      <c r="H93" s="49"/>
      <c r="I93" s="49"/>
      <c r="J93" s="49"/>
      <c r="K93" s="53">
        <f aca="true" t="shared" si="46" ref="K93:AC93">ROUND((K92*K$2/100),1)</f>
        <v>1785</v>
      </c>
      <c r="L93" s="53">
        <f t="shared" si="46"/>
        <v>299.1</v>
      </c>
      <c r="M93" s="53"/>
      <c r="N93" s="53">
        <f t="shared" si="46"/>
        <v>0</v>
      </c>
      <c r="O93" s="53">
        <f t="shared" si="46"/>
        <v>0</v>
      </c>
      <c r="P93" s="53">
        <f t="shared" si="46"/>
        <v>0</v>
      </c>
      <c r="Q93" s="53">
        <f t="shared" si="46"/>
        <v>0</v>
      </c>
      <c r="R93" s="53">
        <v>10</v>
      </c>
      <c r="S93" s="53">
        <f t="shared" si="46"/>
        <v>0</v>
      </c>
      <c r="T93" s="53">
        <f t="shared" si="46"/>
        <v>0</v>
      </c>
      <c r="U93" s="53">
        <f t="shared" si="46"/>
        <v>0</v>
      </c>
      <c r="V93" s="53">
        <f t="shared" si="46"/>
        <v>0</v>
      </c>
      <c r="W93" s="53"/>
      <c r="X93" s="53">
        <f t="shared" si="46"/>
        <v>0</v>
      </c>
      <c r="Y93" s="53">
        <f t="shared" si="46"/>
        <v>0</v>
      </c>
      <c r="Z93" s="53">
        <f t="shared" si="46"/>
        <v>0</v>
      </c>
      <c r="AA93" s="53">
        <f t="shared" si="46"/>
        <v>0</v>
      </c>
      <c r="AB93" s="53">
        <f t="shared" si="46"/>
        <v>0</v>
      </c>
      <c r="AC93" s="53">
        <f t="shared" si="46"/>
        <v>0</v>
      </c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49"/>
      <c r="AS93" s="1" t="b">
        <f>SUM(K92:AQ92)=AR92</f>
        <v>1</v>
      </c>
      <c r="AT93" s="46"/>
      <c r="AU93" s="46"/>
      <c r="AV93" s="46"/>
      <c r="AW93" s="46"/>
      <c r="AX93" s="46"/>
      <c r="AY93" s="46"/>
    </row>
    <row r="94" spans="4:51" s="1" customFormat="1" ht="15.75" hidden="1">
      <c r="D94" s="51"/>
      <c r="E94" s="52" t="s">
        <v>23</v>
      </c>
      <c r="F94" s="49"/>
      <c r="G94" s="49"/>
      <c r="H94" s="49"/>
      <c r="I94" s="49"/>
      <c r="J94" s="49"/>
      <c r="K94" s="53">
        <f aca="true" t="shared" si="47" ref="K94:AC94">ROUND((K92*K$3/100),1)</f>
        <v>2737</v>
      </c>
      <c r="L94" s="53">
        <f t="shared" si="47"/>
        <v>510.2</v>
      </c>
      <c r="M94" s="53"/>
      <c r="N94" s="53">
        <f t="shared" si="47"/>
        <v>0</v>
      </c>
      <c r="O94" s="53">
        <f t="shared" si="47"/>
        <v>0</v>
      </c>
      <c r="P94" s="53">
        <f t="shared" si="47"/>
        <v>0</v>
      </c>
      <c r="Q94" s="53">
        <f t="shared" si="47"/>
        <v>0</v>
      </c>
      <c r="R94" s="53">
        <v>13.9</v>
      </c>
      <c r="S94" s="53">
        <f t="shared" si="47"/>
        <v>0</v>
      </c>
      <c r="T94" s="53">
        <f t="shared" si="47"/>
        <v>0</v>
      </c>
      <c r="U94" s="53">
        <f t="shared" si="47"/>
        <v>0</v>
      </c>
      <c r="V94" s="53">
        <f t="shared" si="47"/>
        <v>0</v>
      </c>
      <c r="W94" s="53"/>
      <c r="X94" s="53">
        <f t="shared" si="47"/>
        <v>0</v>
      </c>
      <c r="Y94" s="53">
        <f t="shared" si="47"/>
        <v>0</v>
      </c>
      <c r="Z94" s="53">
        <f t="shared" si="47"/>
        <v>0</v>
      </c>
      <c r="AA94" s="53">
        <f t="shared" si="47"/>
        <v>0</v>
      </c>
      <c r="AB94" s="53">
        <f t="shared" si="47"/>
        <v>0</v>
      </c>
      <c r="AC94" s="53">
        <f t="shared" si="47"/>
        <v>0</v>
      </c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4"/>
      <c r="AP94" s="54"/>
      <c r="AQ94" s="54"/>
      <c r="AR94" s="49"/>
      <c r="AT94" s="46"/>
      <c r="AU94" s="46"/>
      <c r="AV94" s="46"/>
      <c r="AW94" s="46"/>
      <c r="AX94" s="46"/>
      <c r="AY94" s="46"/>
    </row>
    <row r="95" spans="4:51" s="1" customFormat="1" ht="15.75" hidden="1">
      <c r="D95" s="51"/>
      <c r="E95" s="52" t="s">
        <v>24</v>
      </c>
      <c r="F95" s="49"/>
      <c r="G95" s="49"/>
      <c r="H95" s="49"/>
      <c r="I95" s="49"/>
      <c r="J95" s="49"/>
      <c r="K95" s="53">
        <f aca="true" t="shared" si="48" ref="K95:AC95">ROUND((K92*K$4/100),1)</f>
        <v>1623.5</v>
      </c>
      <c r="L95" s="53">
        <f t="shared" si="48"/>
        <v>271.2</v>
      </c>
      <c r="M95" s="53"/>
      <c r="N95" s="53">
        <f t="shared" si="48"/>
        <v>0</v>
      </c>
      <c r="O95" s="53">
        <f t="shared" si="48"/>
        <v>0</v>
      </c>
      <c r="P95" s="53">
        <f t="shared" si="48"/>
        <v>0</v>
      </c>
      <c r="Q95" s="53">
        <f t="shared" si="48"/>
        <v>0</v>
      </c>
      <c r="R95" s="53">
        <v>18.1</v>
      </c>
      <c r="S95" s="53">
        <f t="shared" si="48"/>
        <v>0</v>
      </c>
      <c r="T95" s="53">
        <f t="shared" si="48"/>
        <v>0</v>
      </c>
      <c r="U95" s="53">
        <f t="shared" si="48"/>
        <v>0</v>
      </c>
      <c r="V95" s="53">
        <f t="shared" si="48"/>
        <v>0</v>
      </c>
      <c r="W95" s="53"/>
      <c r="X95" s="53">
        <f t="shared" si="48"/>
        <v>0</v>
      </c>
      <c r="Y95" s="53">
        <f t="shared" si="48"/>
        <v>0</v>
      </c>
      <c r="Z95" s="53">
        <f t="shared" si="48"/>
        <v>0</v>
      </c>
      <c r="AA95" s="53">
        <f t="shared" si="48"/>
        <v>0</v>
      </c>
      <c r="AB95" s="53">
        <f t="shared" si="48"/>
        <v>0</v>
      </c>
      <c r="AC95" s="53">
        <f t="shared" si="48"/>
        <v>0</v>
      </c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49"/>
      <c r="AT95" s="46"/>
      <c r="AU95" s="46"/>
      <c r="AV95" s="46"/>
      <c r="AW95" s="46"/>
      <c r="AX95" s="46"/>
      <c r="AY95" s="46"/>
    </row>
    <row r="96" spans="4:51" s="1" customFormat="1" ht="15.75" hidden="1">
      <c r="D96" s="51" t="s">
        <v>25</v>
      </c>
      <c r="E96" s="52" t="s">
        <v>26</v>
      </c>
      <c r="F96" s="49"/>
      <c r="G96" s="49"/>
      <c r="H96" s="49"/>
      <c r="I96" s="49"/>
      <c r="J96" s="49"/>
      <c r="K96" s="53">
        <f aca="true" t="shared" si="49" ref="K96:AC96">K92-K93-K94-K95</f>
        <v>2354.5</v>
      </c>
      <c r="L96" s="53">
        <f t="shared" si="49"/>
        <v>385.6999999999999</v>
      </c>
      <c r="M96" s="53"/>
      <c r="N96" s="53">
        <f t="shared" si="49"/>
        <v>0</v>
      </c>
      <c r="O96" s="53">
        <f t="shared" si="49"/>
        <v>0</v>
      </c>
      <c r="P96" s="53">
        <f t="shared" si="49"/>
        <v>0</v>
      </c>
      <c r="Q96" s="53">
        <f t="shared" si="49"/>
        <v>0</v>
      </c>
      <c r="R96" s="53">
        <f t="shared" si="49"/>
        <v>-42</v>
      </c>
      <c r="S96" s="53">
        <f t="shared" si="49"/>
        <v>0</v>
      </c>
      <c r="T96" s="53">
        <f t="shared" si="49"/>
        <v>0</v>
      </c>
      <c r="U96" s="53">
        <f t="shared" si="49"/>
        <v>0</v>
      </c>
      <c r="V96" s="53">
        <f t="shared" si="49"/>
        <v>0</v>
      </c>
      <c r="W96" s="53"/>
      <c r="X96" s="53">
        <f t="shared" si="49"/>
        <v>0</v>
      </c>
      <c r="Y96" s="53">
        <f t="shared" si="49"/>
        <v>0</v>
      </c>
      <c r="Z96" s="53">
        <f t="shared" si="49"/>
        <v>0</v>
      </c>
      <c r="AA96" s="53">
        <f t="shared" si="49"/>
        <v>0</v>
      </c>
      <c r="AB96" s="53">
        <f t="shared" si="49"/>
        <v>0</v>
      </c>
      <c r="AC96" s="53">
        <f t="shared" si="49"/>
        <v>0</v>
      </c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49"/>
      <c r="AT96" s="46"/>
      <c r="AU96" s="46"/>
      <c r="AV96" s="46"/>
      <c r="AW96" s="46"/>
      <c r="AX96" s="46"/>
      <c r="AY96" s="46"/>
    </row>
    <row r="97" spans="4:51" s="1" customFormat="1" ht="15.75" hidden="1">
      <c r="D97" s="41"/>
      <c r="E97" s="49"/>
      <c r="F97" s="49"/>
      <c r="G97" s="49"/>
      <c r="H97" s="49"/>
      <c r="I97" s="49"/>
      <c r="J97" s="49"/>
      <c r="K97" s="55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49"/>
      <c r="AT97" s="46"/>
      <c r="AU97" s="46"/>
      <c r="AV97" s="46"/>
      <c r="AW97" s="46"/>
      <c r="AX97" s="46"/>
      <c r="AY97" s="46"/>
    </row>
    <row r="98" spans="4:51" s="1" customFormat="1" ht="15.75" hidden="1">
      <c r="D98" s="41"/>
      <c r="E98" s="49"/>
      <c r="F98" s="49"/>
      <c r="G98" s="49"/>
      <c r="H98" s="49"/>
      <c r="I98" s="49"/>
      <c r="J98" s="49"/>
      <c r="K98" s="55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49"/>
      <c r="AT98" s="46"/>
      <c r="AU98" s="46"/>
      <c r="AV98" s="46"/>
      <c r="AW98" s="46"/>
      <c r="AX98" s="46"/>
      <c r="AY98" s="46"/>
    </row>
    <row r="99" spans="4:51" s="1" customFormat="1" ht="78.75">
      <c r="D99" s="57">
        <v>70942</v>
      </c>
      <c r="E99" s="48" t="s">
        <v>38</v>
      </c>
      <c r="F99" s="49"/>
      <c r="G99" s="49"/>
      <c r="H99" s="49"/>
      <c r="I99" s="49"/>
      <c r="J99" s="49"/>
      <c r="K99" s="50"/>
      <c r="L99" s="49"/>
      <c r="M99" s="49">
        <v>76006.6</v>
      </c>
      <c r="N99" s="49"/>
      <c r="O99" s="49"/>
      <c r="P99" s="49"/>
      <c r="Q99" s="49"/>
      <c r="R99" s="49"/>
      <c r="S99" s="49"/>
      <c r="T99" s="49"/>
      <c r="U99" s="49"/>
      <c r="V99" s="49"/>
      <c r="W99" s="49">
        <v>0</v>
      </c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>
        <f>8743+1496.7</f>
        <v>10239.7</v>
      </c>
      <c r="AK99" s="49"/>
      <c r="AL99" s="49"/>
      <c r="AM99" s="49"/>
      <c r="AN99" s="49"/>
      <c r="AO99" s="49"/>
      <c r="AP99" s="49">
        <v>0</v>
      </c>
      <c r="AQ99" s="49">
        <v>0</v>
      </c>
      <c r="AR99" s="49">
        <f>SUM(K99:AO99)</f>
        <v>86246.3</v>
      </c>
      <c r="AT99" s="46">
        <f>K99/12</f>
        <v>0</v>
      </c>
      <c r="AU99" s="46">
        <f>L99/12</f>
        <v>0</v>
      </c>
      <c r="AV99" s="46">
        <f>M99/12</f>
        <v>6333.883333333334</v>
      </c>
      <c r="AW99" s="46">
        <f>W99/12</f>
        <v>0</v>
      </c>
      <c r="AX99" s="46">
        <f>AD99/12</f>
        <v>0</v>
      </c>
      <c r="AY99" s="46">
        <f>AJ99/12</f>
        <v>853.3083333333334</v>
      </c>
    </row>
    <row r="100" spans="4:51" s="1" customFormat="1" ht="15.75" hidden="1">
      <c r="D100" s="51"/>
      <c r="E100" s="52" t="s">
        <v>22</v>
      </c>
      <c r="F100" s="49"/>
      <c r="G100" s="49"/>
      <c r="H100" s="49"/>
      <c r="I100" s="49"/>
      <c r="J100" s="49"/>
      <c r="K100" s="53">
        <f aca="true" t="shared" si="50" ref="K100:AI100">ROUND((K99*K$2/100),1)</f>
        <v>0</v>
      </c>
      <c r="L100" s="53">
        <f t="shared" si="50"/>
        <v>0</v>
      </c>
      <c r="M100" s="53"/>
      <c r="N100" s="53">
        <f t="shared" si="50"/>
        <v>0</v>
      </c>
      <c r="O100" s="53">
        <f t="shared" si="50"/>
        <v>0</v>
      </c>
      <c r="P100" s="53">
        <f t="shared" si="50"/>
        <v>0</v>
      </c>
      <c r="Q100" s="53">
        <f t="shared" si="50"/>
        <v>0</v>
      </c>
      <c r="R100" s="53">
        <f t="shared" si="50"/>
        <v>0</v>
      </c>
      <c r="S100" s="53">
        <f t="shared" si="50"/>
        <v>0</v>
      </c>
      <c r="T100" s="53">
        <f t="shared" si="50"/>
        <v>0</v>
      </c>
      <c r="U100" s="53">
        <f t="shared" si="50"/>
        <v>0</v>
      </c>
      <c r="V100" s="53">
        <f t="shared" si="50"/>
        <v>0</v>
      </c>
      <c r="W100" s="53"/>
      <c r="X100" s="53">
        <f t="shared" si="50"/>
        <v>0</v>
      </c>
      <c r="Y100" s="53">
        <f t="shared" si="50"/>
        <v>0</v>
      </c>
      <c r="Z100" s="53">
        <f t="shared" si="50"/>
        <v>0</v>
      </c>
      <c r="AA100" s="53">
        <f t="shared" si="50"/>
        <v>0</v>
      </c>
      <c r="AB100" s="53">
        <f t="shared" si="50"/>
        <v>0</v>
      </c>
      <c r="AC100" s="53">
        <f t="shared" si="50"/>
        <v>0</v>
      </c>
      <c r="AD100" s="53">
        <f t="shared" si="50"/>
        <v>0</v>
      </c>
      <c r="AE100" s="53">
        <f t="shared" si="50"/>
        <v>0</v>
      </c>
      <c r="AF100" s="53">
        <f t="shared" si="50"/>
        <v>0</v>
      </c>
      <c r="AG100" s="53">
        <f t="shared" si="50"/>
        <v>0</v>
      </c>
      <c r="AH100" s="53">
        <f t="shared" si="50"/>
        <v>0</v>
      </c>
      <c r="AI100" s="53">
        <f t="shared" si="50"/>
        <v>0</v>
      </c>
      <c r="AJ100" s="53"/>
      <c r="AK100" s="53"/>
      <c r="AL100" s="53"/>
      <c r="AM100" s="53"/>
      <c r="AN100" s="53"/>
      <c r="AO100" s="54"/>
      <c r="AP100" s="54"/>
      <c r="AQ100" s="54"/>
      <c r="AR100" s="49"/>
      <c r="AS100" s="1" t="b">
        <f>SUM(K99:AQ99)=AR99</f>
        <v>1</v>
      </c>
      <c r="AT100" s="46">
        <f>K100/12</f>
        <v>0</v>
      </c>
      <c r="AU100" s="46"/>
      <c r="AV100" s="46"/>
      <c r="AW100" s="46"/>
      <c r="AX100" s="46"/>
      <c r="AY100" s="46"/>
    </row>
    <row r="101" spans="4:51" s="1" customFormat="1" ht="15.75" hidden="1">
      <c r="D101" s="51"/>
      <c r="E101" s="52" t="s">
        <v>23</v>
      </c>
      <c r="F101" s="49"/>
      <c r="G101" s="49"/>
      <c r="H101" s="49"/>
      <c r="I101" s="49"/>
      <c r="J101" s="49"/>
      <c r="K101" s="53">
        <f aca="true" t="shared" si="51" ref="K101:AI101">ROUND((K99*K$3/100),1)</f>
        <v>0</v>
      </c>
      <c r="L101" s="53">
        <f t="shared" si="51"/>
        <v>0</v>
      </c>
      <c r="M101" s="53"/>
      <c r="N101" s="53">
        <f t="shared" si="51"/>
        <v>0</v>
      </c>
      <c r="O101" s="53">
        <f t="shared" si="51"/>
        <v>0</v>
      </c>
      <c r="P101" s="53">
        <f t="shared" si="51"/>
        <v>0</v>
      </c>
      <c r="Q101" s="53">
        <f t="shared" si="51"/>
        <v>0</v>
      </c>
      <c r="R101" s="53">
        <f t="shared" si="51"/>
        <v>0</v>
      </c>
      <c r="S101" s="53">
        <f t="shared" si="51"/>
        <v>0</v>
      </c>
      <c r="T101" s="53">
        <f t="shared" si="51"/>
        <v>0</v>
      </c>
      <c r="U101" s="53">
        <f t="shared" si="51"/>
        <v>0</v>
      </c>
      <c r="V101" s="53">
        <f t="shared" si="51"/>
        <v>0</v>
      </c>
      <c r="W101" s="53"/>
      <c r="X101" s="53">
        <f t="shared" si="51"/>
        <v>0</v>
      </c>
      <c r="Y101" s="53">
        <f t="shared" si="51"/>
        <v>0</v>
      </c>
      <c r="Z101" s="53">
        <f t="shared" si="51"/>
        <v>0</v>
      </c>
      <c r="AA101" s="53">
        <f t="shared" si="51"/>
        <v>0</v>
      </c>
      <c r="AB101" s="53">
        <f t="shared" si="51"/>
        <v>0</v>
      </c>
      <c r="AC101" s="53">
        <f t="shared" si="51"/>
        <v>0</v>
      </c>
      <c r="AD101" s="53">
        <f t="shared" si="51"/>
        <v>0</v>
      </c>
      <c r="AE101" s="53">
        <f t="shared" si="51"/>
        <v>0</v>
      </c>
      <c r="AF101" s="53">
        <f t="shared" si="51"/>
        <v>0</v>
      </c>
      <c r="AG101" s="53">
        <f t="shared" si="51"/>
        <v>0</v>
      </c>
      <c r="AH101" s="53">
        <f t="shared" si="51"/>
        <v>0</v>
      </c>
      <c r="AI101" s="53">
        <f t="shared" si="51"/>
        <v>0</v>
      </c>
      <c r="AJ101" s="53"/>
      <c r="AK101" s="53"/>
      <c r="AL101" s="53"/>
      <c r="AM101" s="53"/>
      <c r="AN101" s="53"/>
      <c r="AO101" s="53"/>
      <c r="AP101" s="54"/>
      <c r="AQ101" s="54"/>
      <c r="AR101" s="49"/>
      <c r="AT101" s="46"/>
      <c r="AU101" s="46"/>
      <c r="AV101" s="46"/>
      <c r="AW101" s="46"/>
      <c r="AX101" s="46"/>
      <c r="AY101" s="46"/>
    </row>
    <row r="102" spans="4:51" s="1" customFormat="1" ht="15.75" hidden="1">
      <c r="D102" s="51"/>
      <c r="E102" s="52" t="s">
        <v>24</v>
      </c>
      <c r="F102" s="49"/>
      <c r="G102" s="49"/>
      <c r="H102" s="49"/>
      <c r="I102" s="49"/>
      <c r="J102" s="49"/>
      <c r="K102" s="53">
        <f aca="true" t="shared" si="52" ref="K102:AI102">ROUND((K99*K$4/100),1)</f>
        <v>0</v>
      </c>
      <c r="L102" s="53">
        <f t="shared" si="52"/>
        <v>0</v>
      </c>
      <c r="M102" s="53"/>
      <c r="N102" s="53">
        <f t="shared" si="52"/>
        <v>0</v>
      </c>
      <c r="O102" s="53">
        <f t="shared" si="52"/>
        <v>0</v>
      </c>
      <c r="P102" s="53">
        <f t="shared" si="52"/>
        <v>0</v>
      </c>
      <c r="Q102" s="53">
        <f t="shared" si="52"/>
        <v>0</v>
      </c>
      <c r="R102" s="53">
        <f t="shared" si="52"/>
        <v>0</v>
      </c>
      <c r="S102" s="53">
        <f t="shared" si="52"/>
        <v>0</v>
      </c>
      <c r="T102" s="53">
        <f t="shared" si="52"/>
        <v>0</v>
      </c>
      <c r="U102" s="53">
        <f t="shared" si="52"/>
        <v>0</v>
      </c>
      <c r="V102" s="53">
        <f t="shared" si="52"/>
        <v>0</v>
      </c>
      <c r="W102" s="53"/>
      <c r="X102" s="53">
        <f t="shared" si="52"/>
        <v>0</v>
      </c>
      <c r="Y102" s="53">
        <f t="shared" si="52"/>
        <v>0</v>
      </c>
      <c r="Z102" s="53">
        <f t="shared" si="52"/>
        <v>0</v>
      </c>
      <c r="AA102" s="53">
        <f t="shared" si="52"/>
        <v>0</v>
      </c>
      <c r="AB102" s="53">
        <f t="shared" si="52"/>
        <v>0</v>
      </c>
      <c r="AC102" s="53">
        <f t="shared" si="52"/>
        <v>0</v>
      </c>
      <c r="AD102" s="53">
        <f t="shared" si="52"/>
        <v>0</v>
      </c>
      <c r="AE102" s="53">
        <f t="shared" si="52"/>
        <v>0</v>
      </c>
      <c r="AF102" s="53">
        <f t="shared" si="52"/>
        <v>0</v>
      </c>
      <c r="AG102" s="53">
        <f t="shared" si="52"/>
        <v>0</v>
      </c>
      <c r="AH102" s="53">
        <f t="shared" si="52"/>
        <v>0</v>
      </c>
      <c r="AI102" s="53">
        <f t="shared" si="52"/>
        <v>0</v>
      </c>
      <c r="AJ102" s="53"/>
      <c r="AK102" s="53"/>
      <c r="AL102" s="53"/>
      <c r="AM102" s="53"/>
      <c r="AN102" s="53"/>
      <c r="AO102" s="53"/>
      <c r="AP102" s="54"/>
      <c r="AQ102" s="54"/>
      <c r="AR102" s="49"/>
      <c r="AT102" s="46"/>
      <c r="AU102" s="46"/>
      <c r="AV102" s="46"/>
      <c r="AW102" s="46"/>
      <c r="AX102" s="46"/>
      <c r="AY102" s="46"/>
    </row>
    <row r="103" spans="4:51" s="1" customFormat="1" ht="15.75" hidden="1">
      <c r="D103" s="51" t="s">
        <v>25</v>
      </c>
      <c r="E103" s="52" t="s">
        <v>26</v>
      </c>
      <c r="F103" s="49"/>
      <c r="G103" s="49"/>
      <c r="H103" s="49"/>
      <c r="I103" s="49"/>
      <c r="J103" s="49"/>
      <c r="K103" s="53">
        <f aca="true" t="shared" si="53" ref="K103:AI103">K99-K100-K101-K102</f>
        <v>0</v>
      </c>
      <c r="L103" s="53">
        <f t="shared" si="53"/>
        <v>0</v>
      </c>
      <c r="M103" s="53"/>
      <c r="N103" s="53">
        <f t="shared" si="53"/>
        <v>0</v>
      </c>
      <c r="O103" s="53">
        <f t="shared" si="53"/>
        <v>0</v>
      </c>
      <c r="P103" s="53">
        <f t="shared" si="53"/>
        <v>0</v>
      </c>
      <c r="Q103" s="53">
        <f t="shared" si="53"/>
        <v>0</v>
      </c>
      <c r="R103" s="53">
        <f t="shared" si="53"/>
        <v>0</v>
      </c>
      <c r="S103" s="53">
        <f t="shared" si="53"/>
        <v>0</v>
      </c>
      <c r="T103" s="53">
        <f t="shared" si="53"/>
        <v>0</v>
      </c>
      <c r="U103" s="53">
        <f t="shared" si="53"/>
        <v>0</v>
      </c>
      <c r="V103" s="53">
        <f t="shared" si="53"/>
        <v>0</v>
      </c>
      <c r="W103" s="53"/>
      <c r="X103" s="53">
        <f t="shared" si="53"/>
        <v>0</v>
      </c>
      <c r="Y103" s="53">
        <f t="shared" si="53"/>
        <v>0</v>
      </c>
      <c r="Z103" s="53">
        <f t="shared" si="53"/>
        <v>0</v>
      </c>
      <c r="AA103" s="53">
        <f t="shared" si="53"/>
        <v>0</v>
      </c>
      <c r="AB103" s="53">
        <f t="shared" si="53"/>
        <v>0</v>
      </c>
      <c r="AC103" s="53">
        <f t="shared" si="53"/>
        <v>0</v>
      </c>
      <c r="AD103" s="53">
        <f t="shared" si="53"/>
        <v>0</v>
      </c>
      <c r="AE103" s="53">
        <f t="shared" si="53"/>
        <v>0</v>
      </c>
      <c r="AF103" s="53">
        <f t="shared" si="53"/>
        <v>0</v>
      </c>
      <c r="AG103" s="53">
        <f t="shared" si="53"/>
        <v>0</v>
      </c>
      <c r="AH103" s="53">
        <f t="shared" si="53"/>
        <v>0</v>
      </c>
      <c r="AI103" s="53">
        <f t="shared" si="53"/>
        <v>0</v>
      </c>
      <c r="AJ103" s="53"/>
      <c r="AK103" s="54"/>
      <c r="AL103" s="54"/>
      <c r="AM103" s="54"/>
      <c r="AN103" s="54"/>
      <c r="AO103" s="54"/>
      <c r="AP103" s="54"/>
      <c r="AQ103" s="54"/>
      <c r="AR103" s="49"/>
      <c r="AT103" s="46"/>
      <c r="AU103" s="46"/>
      <c r="AV103" s="46"/>
      <c r="AW103" s="46"/>
      <c r="AX103" s="46"/>
      <c r="AY103" s="46"/>
    </row>
    <row r="104" spans="4:51" s="1" customFormat="1" ht="15.75" hidden="1">
      <c r="D104" s="41"/>
      <c r="E104" s="49"/>
      <c r="F104" s="49"/>
      <c r="G104" s="49"/>
      <c r="H104" s="49"/>
      <c r="I104" s="49"/>
      <c r="J104" s="49"/>
      <c r="K104" s="55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49"/>
      <c r="AT104" s="46"/>
      <c r="AU104" s="46"/>
      <c r="AV104" s="46"/>
      <c r="AW104" s="46"/>
      <c r="AX104" s="46"/>
      <c r="AY104" s="46"/>
    </row>
    <row r="105" spans="4:51" s="1" customFormat="1" ht="15.75" hidden="1">
      <c r="D105" s="41"/>
      <c r="E105" s="49"/>
      <c r="F105" s="49"/>
      <c r="G105" s="49"/>
      <c r="H105" s="49"/>
      <c r="I105" s="49"/>
      <c r="J105" s="49"/>
      <c r="K105" s="55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49">
        <f aca="true" t="shared" si="54" ref="AR105:AR168">K105+L105+M105+W105+AD105+AJ105+AO105</f>
        <v>0</v>
      </c>
      <c r="AT105" s="46"/>
      <c r="AU105" s="46"/>
      <c r="AV105" s="46"/>
      <c r="AW105" s="46"/>
      <c r="AX105" s="46"/>
      <c r="AY105" s="46"/>
    </row>
    <row r="106" spans="4:51" s="1" customFormat="1" ht="94.5">
      <c r="D106" s="57">
        <v>70952</v>
      </c>
      <c r="E106" s="48" t="s">
        <v>39</v>
      </c>
      <c r="F106" s="49"/>
      <c r="G106" s="49"/>
      <c r="H106" s="49"/>
      <c r="I106" s="49"/>
      <c r="J106" s="49"/>
      <c r="K106" s="50">
        <v>40418.4</v>
      </c>
      <c r="L106" s="49">
        <v>7011.6</v>
      </c>
      <c r="M106" s="49">
        <v>12110.4</v>
      </c>
      <c r="N106" s="49"/>
      <c r="O106" s="49"/>
      <c r="P106" s="49"/>
      <c r="Q106" s="49"/>
      <c r="R106" s="49"/>
      <c r="S106" s="49"/>
      <c r="T106" s="49"/>
      <c r="U106" s="49"/>
      <c r="V106" s="49"/>
      <c r="W106" s="49">
        <v>658.6</v>
      </c>
      <c r="X106" s="49"/>
      <c r="Y106" s="49"/>
      <c r="Z106" s="49"/>
      <c r="AA106" s="49"/>
      <c r="AB106" s="49"/>
      <c r="AC106" s="49"/>
      <c r="AD106" s="49">
        <v>1892</v>
      </c>
      <c r="AE106" s="49"/>
      <c r="AF106" s="49"/>
      <c r="AG106" s="49"/>
      <c r="AH106" s="49"/>
      <c r="AI106" s="49"/>
      <c r="AJ106" s="49">
        <v>1127.8</v>
      </c>
      <c r="AK106" s="49">
        <v>0</v>
      </c>
      <c r="AL106" s="49">
        <v>0</v>
      </c>
      <c r="AM106" s="49">
        <v>0</v>
      </c>
      <c r="AN106" s="49">
        <v>0</v>
      </c>
      <c r="AO106" s="49"/>
      <c r="AP106" s="49">
        <v>0</v>
      </c>
      <c r="AQ106" s="49">
        <v>0</v>
      </c>
      <c r="AR106" s="49">
        <f t="shared" si="54"/>
        <v>63218.8</v>
      </c>
      <c r="AT106" s="46">
        <f>K106/12</f>
        <v>3368.2000000000003</v>
      </c>
      <c r="AU106" s="46">
        <f>L106/12</f>
        <v>584.3000000000001</v>
      </c>
      <c r="AV106" s="46">
        <f>M106/12</f>
        <v>1009.1999999999999</v>
      </c>
      <c r="AW106" s="46">
        <f>W106/12</f>
        <v>54.88333333333333</v>
      </c>
      <c r="AX106" s="46">
        <f>AD106/12</f>
        <v>157.66666666666666</v>
      </c>
      <c r="AY106" s="46">
        <f>AJ106/12</f>
        <v>93.98333333333333</v>
      </c>
    </row>
    <row r="107" spans="4:51" s="1" customFormat="1" ht="15.75" hidden="1">
      <c r="D107" s="51"/>
      <c r="E107" s="52" t="s">
        <v>22</v>
      </c>
      <c r="F107" s="49"/>
      <c r="G107" s="49"/>
      <c r="H107" s="49"/>
      <c r="I107" s="49"/>
      <c r="J107" s="49"/>
      <c r="K107" s="53">
        <f aca="true" t="shared" si="55" ref="K107:AN107">ROUND((K106*K$2/100),1)</f>
        <v>8487.9</v>
      </c>
      <c r="L107" s="53">
        <f t="shared" si="55"/>
        <v>1430.4</v>
      </c>
      <c r="M107" s="53"/>
      <c r="N107" s="53">
        <f t="shared" si="55"/>
        <v>0</v>
      </c>
      <c r="O107" s="53">
        <f t="shared" si="55"/>
        <v>0</v>
      </c>
      <c r="P107" s="53">
        <f t="shared" si="55"/>
        <v>0</v>
      </c>
      <c r="Q107" s="53">
        <f t="shared" si="55"/>
        <v>0</v>
      </c>
      <c r="R107" s="53">
        <v>57.4</v>
      </c>
      <c r="S107" s="53">
        <f t="shared" si="55"/>
        <v>0</v>
      </c>
      <c r="T107" s="53">
        <f t="shared" si="55"/>
        <v>0</v>
      </c>
      <c r="U107" s="53">
        <f t="shared" si="55"/>
        <v>0</v>
      </c>
      <c r="V107" s="53">
        <f t="shared" si="55"/>
        <v>0</v>
      </c>
      <c r="W107" s="53"/>
      <c r="X107" s="53">
        <f t="shared" si="55"/>
        <v>0</v>
      </c>
      <c r="Y107" s="53">
        <f t="shared" si="55"/>
        <v>0</v>
      </c>
      <c r="Z107" s="53">
        <f t="shared" si="55"/>
        <v>0</v>
      </c>
      <c r="AA107" s="53">
        <f t="shared" si="55"/>
        <v>0</v>
      </c>
      <c r="AB107" s="53">
        <f t="shared" si="55"/>
        <v>0</v>
      </c>
      <c r="AC107" s="53">
        <f t="shared" si="55"/>
        <v>0</v>
      </c>
      <c r="AD107" s="53">
        <v>982</v>
      </c>
      <c r="AE107" s="53">
        <f t="shared" si="55"/>
        <v>0</v>
      </c>
      <c r="AF107" s="53">
        <f t="shared" si="55"/>
        <v>0</v>
      </c>
      <c r="AG107" s="53">
        <f t="shared" si="55"/>
        <v>0</v>
      </c>
      <c r="AH107" s="53">
        <f t="shared" si="55"/>
        <v>0</v>
      </c>
      <c r="AI107" s="53">
        <f t="shared" si="55"/>
        <v>0</v>
      </c>
      <c r="AJ107" s="53">
        <f t="shared" si="55"/>
        <v>259.4</v>
      </c>
      <c r="AK107" s="53">
        <f t="shared" si="55"/>
        <v>0</v>
      </c>
      <c r="AL107" s="53">
        <f t="shared" si="55"/>
        <v>0</v>
      </c>
      <c r="AM107" s="53">
        <f t="shared" si="55"/>
        <v>0</v>
      </c>
      <c r="AN107" s="53">
        <f t="shared" si="55"/>
        <v>0</v>
      </c>
      <c r="AO107" s="53"/>
      <c r="AP107" s="54">
        <f>ROUND((AP106*AP$2/100),1)</f>
        <v>0</v>
      </c>
      <c r="AQ107" s="54">
        <f>ROUND((AQ106*AQ$2/100),1)</f>
        <v>0</v>
      </c>
      <c r="AR107" s="49">
        <f t="shared" si="54"/>
        <v>11159.699999999999</v>
      </c>
      <c r="AS107" s="1" t="b">
        <f>SUM(K106:AQ106)=AR106</f>
        <v>1</v>
      </c>
      <c r="AT107" s="46"/>
      <c r="AU107" s="46"/>
      <c r="AV107" s="46"/>
      <c r="AW107" s="46"/>
      <c r="AX107" s="46"/>
      <c r="AY107" s="46"/>
    </row>
    <row r="108" spans="4:51" s="1" customFormat="1" ht="15.75" hidden="1">
      <c r="D108" s="51"/>
      <c r="E108" s="52" t="s">
        <v>23</v>
      </c>
      <c r="F108" s="49"/>
      <c r="G108" s="49"/>
      <c r="H108" s="49"/>
      <c r="I108" s="49"/>
      <c r="J108" s="49"/>
      <c r="K108" s="53">
        <f aca="true" t="shared" si="56" ref="K108:AN108">ROUND((K106*K$3/100),1)</f>
        <v>13014.7</v>
      </c>
      <c r="L108" s="53">
        <f t="shared" si="56"/>
        <v>2440</v>
      </c>
      <c r="M108" s="53"/>
      <c r="N108" s="53">
        <f t="shared" si="56"/>
        <v>0</v>
      </c>
      <c r="O108" s="53">
        <f t="shared" si="56"/>
        <v>0</v>
      </c>
      <c r="P108" s="53">
        <f t="shared" si="56"/>
        <v>0</v>
      </c>
      <c r="Q108" s="53">
        <f t="shared" si="56"/>
        <v>0</v>
      </c>
      <c r="R108" s="53">
        <v>79.9</v>
      </c>
      <c r="S108" s="53">
        <f t="shared" si="56"/>
        <v>0</v>
      </c>
      <c r="T108" s="53">
        <f t="shared" si="56"/>
        <v>0</v>
      </c>
      <c r="U108" s="53">
        <f t="shared" si="56"/>
        <v>0</v>
      </c>
      <c r="V108" s="53">
        <f t="shared" si="56"/>
        <v>0</v>
      </c>
      <c r="W108" s="53"/>
      <c r="X108" s="53">
        <f t="shared" si="56"/>
        <v>0</v>
      </c>
      <c r="Y108" s="53">
        <f t="shared" si="56"/>
        <v>0</v>
      </c>
      <c r="Z108" s="53">
        <f t="shared" si="56"/>
        <v>0</v>
      </c>
      <c r="AA108" s="53">
        <f t="shared" si="56"/>
        <v>0</v>
      </c>
      <c r="AB108" s="53">
        <f t="shared" si="56"/>
        <v>0</v>
      </c>
      <c r="AC108" s="53">
        <f t="shared" si="56"/>
        <v>0</v>
      </c>
      <c r="AD108" s="53">
        <f t="shared" si="56"/>
        <v>325.4</v>
      </c>
      <c r="AE108" s="53">
        <f t="shared" si="56"/>
        <v>0</v>
      </c>
      <c r="AF108" s="53">
        <f t="shared" si="56"/>
        <v>0</v>
      </c>
      <c r="AG108" s="53">
        <f t="shared" si="56"/>
        <v>0</v>
      </c>
      <c r="AH108" s="53">
        <f t="shared" si="56"/>
        <v>0</v>
      </c>
      <c r="AI108" s="53">
        <f t="shared" si="56"/>
        <v>0</v>
      </c>
      <c r="AJ108" s="53">
        <f t="shared" si="56"/>
        <v>259.4</v>
      </c>
      <c r="AK108" s="53">
        <f t="shared" si="56"/>
        <v>0</v>
      </c>
      <c r="AL108" s="53">
        <f t="shared" si="56"/>
        <v>0</v>
      </c>
      <c r="AM108" s="53">
        <f t="shared" si="56"/>
        <v>0</v>
      </c>
      <c r="AN108" s="53">
        <f t="shared" si="56"/>
        <v>0</v>
      </c>
      <c r="AO108" s="53"/>
      <c r="AP108" s="54">
        <f>ROUND((AP106*AP$3/100),1)</f>
        <v>0</v>
      </c>
      <c r="AQ108" s="54">
        <f>ROUND((AQ106*AQ$3/100),1)</f>
        <v>0</v>
      </c>
      <c r="AR108" s="49">
        <f t="shared" si="54"/>
        <v>16039.5</v>
      </c>
      <c r="AT108" s="46"/>
      <c r="AU108" s="46"/>
      <c r="AV108" s="46"/>
      <c r="AW108" s="46"/>
      <c r="AX108" s="46"/>
      <c r="AY108" s="46"/>
    </row>
    <row r="109" spans="4:51" s="1" customFormat="1" ht="15.75" hidden="1">
      <c r="D109" s="51"/>
      <c r="E109" s="52" t="s">
        <v>24</v>
      </c>
      <c r="F109" s="49"/>
      <c r="G109" s="49"/>
      <c r="H109" s="49"/>
      <c r="I109" s="49"/>
      <c r="J109" s="49"/>
      <c r="K109" s="53">
        <f aca="true" t="shared" si="57" ref="K109:AN109">ROUND((K106*K$4/100),1)</f>
        <v>7719.9</v>
      </c>
      <c r="L109" s="53">
        <f t="shared" si="57"/>
        <v>1297.1</v>
      </c>
      <c r="M109" s="53"/>
      <c r="N109" s="53">
        <f t="shared" si="57"/>
        <v>0</v>
      </c>
      <c r="O109" s="53">
        <v>45.6</v>
      </c>
      <c r="P109" s="53">
        <f t="shared" si="57"/>
        <v>0</v>
      </c>
      <c r="Q109" s="53">
        <f t="shared" si="57"/>
        <v>0</v>
      </c>
      <c r="R109" s="53">
        <v>104.4</v>
      </c>
      <c r="S109" s="53">
        <f t="shared" si="57"/>
        <v>0</v>
      </c>
      <c r="T109" s="53">
        <f t="shared" si="57"/>
        <v>0</v>
      </c>
      <c r="U109" s="53">
        <f t="shared" si="57"/>
        <v>0</v>
      </c>
      <c r="V109" s="53">
        <f t="shared" si="57"/>
        <v>0</v>
      </c>
      <c r="W109" s="53"/>
      <c r="X109" s="53">
        <f t="shared" si="57"/>
        <v>0</v>
      </c>
      <c r="Y109" s="53">
        <f t="shared" si="57"/>
        <v>0</v>
      </c>
      <c r="Z109" s="53">
        <f t="shared" si="57"/>
        <v>0</v>
      </c>
      <c r="AA109" s="53">
        <f t="shared" si="57"/>
        <v>0</v>
      </c>
      <c r="AB109" s="53">
        <f t="shared" si="57"/>
        <v>0</v>
      </c>
      <c r="AC109" s="53">
        <f t="shared" si="57"/>
        <v>0</v>
      </c>
      <c r="AD109" s="53">
        <f t="shared" si="57"/>
        <v>191.1</v>
      </c>
      <c r="AE109" s="53">
        <f t="shared" si="57"/>
        <v>0</v>
      </c>
      <c r="AF109" s="53">
        <f t="shared" si="57"/>
        <v>0</v>
      </c>
      <c r="AG109" s="53">
        <f t="shared" si="57"/>
        <v>0</v>
      </c>
      <c r="AH109" s="53">
        <f t="shared" si="57"/>
        <v>0</v>
      </c>
      <c r="AI109" s="53">
        <f t="shared" si="57"/>
        <v>0</v>
      </c>
      <c r="AJ109" s="53">
        <v>169.1</v>
      </c>
      <c r="AK109" s="53">
        <f t="shared" si="57"/>
        <v>0</v>
      </c>
      <c r="AL109" s="53">
        <f t="shared" si="57"/>
        <v>0</v>
      </c>
      <c r="AM109" s="53">
        <f t="shared" si="57"/>
        <v>0</v>
      </c>
      <c r="AN109" s="53">
        <f t="shared" si="57"/>
        <v>0</v>
      </c>
      <c r="AO109" s="54"/>
      <c r="AP109" s="54">
        <f>ROUND((AP106*AP$4/100),1)</f>
        <v>0</v>
      </c>
      <c r="AQ109" s="54">
        <f>ROUND((AQ106*AQ$4/100),1)</f>
        <v>0</v>
      </c>
      <c r="AR109" s="49">
        <f t="shared" si="54"/>
        <v>9377.2</v>
      </c>
      <c r="AT109" s="46"/>
      <c r="AU109" s="46"/>
      <c r="AV109" s="46"/>
      <c r="AW109" s="46"/>
      <c r="AX109" s="46"/>
      <c r="AY109" s="46"/>
    </row>
    <row r="110" spans="4:51" s="1" customFormat="1" ht="15.75" hidden="1">
      <c r="D110" s="51" t="s">
        <v>25</v>
      </c>
      <c r="E110" s="52" t="s">
        <v>26</v>
      </c>
      <c r="F110" s="49"/>
      <c r="G110" s="49"/>
      <c r="H110" s="49"/>
      <c r="I110" s="49"/>
      <c r="J110" s="49"/>
      <c r="K110" s="53">
        <f aca="true" t="shared" si="58" ref="K110:AN110">K106-K107-K108-K109</f>
        <v>11195.9</v>
      </c>
      <c r="L110" s="53">
        <f t="shared" si="58"/>
        <v>1844.1000000000008</v>
      </c>
      <c r="M110" s="53"/>
      <c r="N110" s="53">
        <f t="shared" si="58"/>
        <v>0</v>
      </c>
      <c r="O110" s="53">
        <f t="shared" si="58"/>
        <v>-45.6</v>
      </c>
      <c r="P110" s="53">
        <f t="shared" si="58"/>
        <v>0</v>
      </c>
      <c r="Q110" s="53">
        <f t="shared" si="58"/>
        <v>0</v>
      </c>
      <c r="R110" s="53">
        <f t="shared" si="58"/>
        <v>-241.70000000000002</v>
      </c>
      <c r="S110" s="53">
        <f t="shared" si="58"/>
        <v>0</v>
      </c>
      <c r="T110" s="53">
        <f t="shared" si="58"/>
        <v>0</v>
      </c>
      <c r="U110" s="53">
        <f t="shared" si="58"/>
        <v>0</v>
      </c>
      <c r="V110" s="53">
        <f t="shared" si="58"/>
        <v>0</v>
      </c>
      <c r="W110" s="53"/>
      <c r="X110" s="53">
        <f t="shared" si="58"/>
        <v>0</v>
      </c>
      <c r="Y110" s="53">
        <f t="shared" si="58"/>
        <v>0</v>
      </c>
      <c r="Z110" s="53">
        <f t="shared" si="58"/>
        <v>0</v>
      </c>
      <c r="AA110" s="53">
        <f t="shared" si="58"/>
        <v>0</v>
      </c>
      <c r="AB110" s="53">
        <f t="shared" si="58"/>
        <v>0</v>
      </c>
      <c r="AC110" s="53">
        <f t="shared" si="58"/>
        <v>0</v>
      </c>
      <c r="AD110" s="53">
        <f t="shared" si="58"/>
        <v>393.5</v>
      </c>
      <c r="AE110" s="53">
        <f t="shared" si="58"/>
        <v>0</v>
      </c>
      <c r="AF110" s="53">
        <f t="shared" si="58"/>
        <v>0</v>
      </c>
      <c r="AG110" s="53">
        <f t="shared" si="58"/>
        <v>0</v>
      </c>
      <c r="AH110" s="53">
        <f t="shared" si="58"/>
        <v>0</v>
      </c>
      <c r="AI110" s="53">
        <f t="shared" si="58"/>
        <v>0</v>
      </c>
      <c r="AJ110" s="53">
        <f t="shared" si="58"/>
        <v>439.9</v>
      </c>
      <c r="AK110" s="53">
        <f t="shared" si="58"/>
        <v>0</v>
      </c>
      <c r="AL110" s="53">
        <f t="shared" si="58"/>
        <v>0</v>
      </c>
      <c r="AM110" s="53">
        <f t="shared" si="58"/>
        <v>0</v>
      </c>
      <c r="AN110" s="53">
        <f t="shared" si="58"/>
        <v>0</v>
      </c>
      <c r="AO110" s="53"/>
      <c r="AP110" s="54">
        <f>AP106-AP107-AP108-AP109</f>
        <v>0</v>
      </c>
      <c r="AQ110" s="54">
        <f>AQ106-AQ107-AQ108-AQ109</f>
        <v>0</v>
      </c>
      <c r="AR110" s="49">
        <f t="shared" si="54"/>
        <v>13873.4</v>
      </c>
      <c r="AT110" s="46"/>
      <c r="AU110" s="46"/>
      <c r="AV110" s="46"/>
      <c r="AW110" s="46"/>
      <c r="AX110" s="46"/>
      <c r="AY110" s="46"/>
    </row>
    <row r="111" spans="4:51" s="1" customFormat="1" ht="15.75" hidden="1">
      <c r="D111" s="41"/>
      <c r="E111" s="49"/>
      <c r="F111" s="49"/>
      <c r="G111" s="49"/>
      <c r="H111" s="49"/>
      <c r="I111" s="49"/>
      <c r="J111" s="49"/>
      <c r="K111" s="55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49">
        <f t="shared" si="54"/>
        <v>0</v>
      </c>
      <c r="AT111" s="46"/>
      <c r="AU111" s="46"/>
      <c r="AV111" s="46"/>
      <c r="AW111" s="46"/>
      <c r="AX111" s="46"/>
      <c r="AY111" s="46"/>
    </row>
    <row r="112" spans="4:51" s="1" customFormat="1" ht="15.75" hidden="1">
      <c r="D112" s="41"/>
      <c r="E112" s="49"/>
      <c r="F112" s="49"/>
      <c r="G112" s="49"/>
      <c r="H112" s="49"/>
      <c r="I112" s="49"/>
      <c r="J112" s="49"/>
      <c r="K112" s="55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49">
        <f t="shared" si="54"/>
        <v>0</v>
      </c>
      <c r="AT112" s="46"/>
      <c r="AU112" s="46"/>
      <c r="AV112" s="46"/>
      <c r="AW112" s="46"/>
      <c r="AX112" s="46"/>
      <c r="AY112" s="46"/>
    </row>
    <row r="113" spans="4:51" s="1" customFormat="1" ht="110.25">
      <c r="D113" s="57">
        <v>70952</v>
      </c>
      <c r="E113" s="48" t="s">
        <v>40</v>
      </c>
      <c r="F113" s="49"/>
      <c r="G113" s="49"/>
      <c r="H113" s="49"/>
      <c r="I113" s="49"/>
      <c r="J113" s="49"/>
      <c r="K113" s="50">
        <v>19600</v>
      </c>
      <c r="L113" s="49">
        <v>3381.2</v>
      </c>
      <c r="M113" s="49">
        <v>10193.3</v>
      </c>
      <c r="N113" s="49"/>
      <c r="O113" s="49"/>
      <c r="P113" s="49"/>
      <c r="Q113" s="49"/>
      <c r="R113" s="49"/>
      <c r="S113" s="49"/>
      <c r="T113" s="49"/>
      <c r="U113" s="49">
        <v>0</v>
      </c>
      <c r="V113" s="49"/>
      <c r="W113" s="49">
        <v>400</v>
      </c>
      <c r="X113" s="49">
        <v>0</v>
      </c>
      <c r="Y113" s="49"/>
      <c r="Z113" s="49"/>
      <c r="AA113" s="49"/>
      <c r="AB113" s="49"/>
      <c r="AC113" s="49"/>
      <c r="AD113" s="49">
        <v>287.5</v>
      </c>
      <c r="AE113" s="49"/>
      <c r="AF113" s="49"/>
      <c r="AG113" s="49"/>
      <c r="AH113" s="49"/>
      <c r="AI113" s="49"/>
      <c r="AJ113" s="49">
        <v>2047.8</v>
      </c>
      <c r="AK113" s="49"/>
      <c r="AL113" s="49"/>
      <c r="AM113" s="49"/>
      <c r="AN113" s="49"/>
      <c r="AO113" s="49"/>
      <c r="AP113" s="49">
        <v>0</v>
      </c>
      <c r="AQ113" s="49">
        <v>0</v>
      </c>
      <c r="AR113" s="49">
        <f t="shared" si="54"/>
        <v>35909.8</v>
      </c>
      <c r="AT113" s="46">
        <f>K113/12</f>
        <v>1633.3333333333333</v>
      </c>
      <c r="AU113" s="46">
        <f>L113/12</f>
        <v>281.76666666666665</v>
      </c>
      <c r="AV113" s="46">
        <f>M113/12</f>
        <v>849.4416666666666</v>
      </c>
      <c r="AW113" s="46">
        <f>W113/12</f>
        <v>33.333333333333336</v>
      </c>
      <c r="AX113" s="46">
        <f>AD113/12</f>
        <v>23.958333333333332</v>
      </c>
      <c r="AY113" s="46">
        <f>AJ113/12</f>
        <v>170.65</v>
      </c>
    </row>
    <row r="114" spans="4:51" s="1" customFormat="1" ht="15.75" hidden="1">
      <c r="D114" s="51"/>
      <c r="E114" s="52" t="s">
        <v>22</v>
      </c>
      <c r="F114" s="49"/>
      <c r="G114" s="49"/>
      <c r="H114" s="49"/>
      <c r="I114" s="49"/>
      <c r="J114" s="49"/>
      <c r="K114" s="53">
        <f aca="true" t="shared" si="59" ref="K114:AN114">ROUND((K113*K$2/100),1)</f>
        <v>4116</v>
      </c>
      <c r="L114" s="53">
        <f t="shared" si="59"/>
        <v>689.8</v>
      </c>
      <c r="M114" s="53"/>
      <c r="N114" s="53">
        <f t="shared" si="59"/>
        <v>0</v>
      </c>
      <c r="O114" s="53">
        <f t="shared" si="59"/>
        <v>0</v>
      </c>
      <c r="P114" s="53">
        <f t="shared" si="59"/>
        <v>0</v>
      </c>
      <c r="Q114" s="53">
        <f t="shared" si="59"/>
        <v>0</v>
      </c>
      <c r="R114" s="53">
        <f t="shared" si="59"/>
        <v>0</v>
      </c>
      <c r="S114" s="53">
        <f t="shared" si="59"/>
        <v>0</v>
      </c>
      <c r="T114" s="53">
        <f t="shared" si="59"/>
        <v>0</v>
      </c>
      <c r="U114" s="53">
        <f t="shared" si="59"/>
        <v>0</v>
      </c>
      <c r="V114" s="53">
        <f t="shared" si="59"/>
        <v>0</v>
      </c>
      <c r="W114" s="53"/>
      <c r="X114" s="53">
        <f t="shared" si="59"/>
        <v>0</v>
      </c>
      <c r="Y114" s="53">
        <f t="shared" si="59"/>
        <v>0</v>
      </c>
      <c r="Z114" s="53">
        <f t="shared" si="59"/>
        <v>0</v>
      </c>
      <c r="AA114" s="53">
        <f t="shared" si="59"/>
        <v>0</v>
      </c>
      <c r="AB114" s="53">
        <f t="shared" si="59"/>
        <v>0</v>
      </c>
      <c r="AC114" s="53">
        <f t="shared" si="59"/>
        <v>0</v>
      </c>
      <c r="AD114" s="53">
        <f t="shared" si="59"/>
        <v>149.2</v>
      </c>
      <c r="AE114" s="53">
        <f t="shared" si="59"/>
        <v>0</v>
      </c>
      <c r="AF114" s="53">
        <f t="shared" si="59"/>
        <v>0</v>
      </c>
      <c r="AG114" s="53">
        <f t="shared" si="59"/>
        <v>0</v>
      </c>
      <c r="AH114" s="53">
        <f t="shared" si="59"/>
        <v>0</v>
      </c>
      <c r="AI114" s="53">
        <f t="shared" si="59"/>
        <v>0</v>
      </c>
      <c r="AJ114" s="53">
        <f t="shared" si="59"/>
        <v>471</v>
      </c>
      <c r="AK114" s="53">
        <f t="shared" si="59"/>
        <v>0</v>
      </c>
      <c r="AL114" s="53">
        <f t="shared" si="59"/>
        <v>0</v>
      </c>
      <c r="AM114" s="53">
        <f t="shared" si="59"/>
        <v>0</v>
      </c>
      <c r="AN114" s="53">
        <f t="shared" si="59"/>
        <v>0</v>
      </c>
      <c r="AO114" s="53"/>
      <c r="AP114" s="54">
        <f>ROUND((AP113*AP$2/100),1)</f>
        <v>0</v>
      </c>
      <c r="AQ114" s="54">
        <f>ROUND((AQ113*AQ$2/100),1)</f>
        <v>0</v>
      </c>
      <c r="AR114" s="49">
        <f t="shared" si="54"/>
        <v>5426</v>
      </c>
      <c r="AS114" s="1" t="b">
        <f>SUM(K113:AQ113)=AR113</f>
        <v>1</v>
      </c>
      <c r="AT114" s="46"/>
      <c r="AU114" s="46"/>
      <c r="AV114" s="46"/>
      <c r="AW114" s="46"/>
      <c r="AX114" s="46"/>
      <c r="AY114" s="46"/>
    </row>
    <row r="115" spans="4:51" s="1" customFormat="1" ht="15.75" hidden="1">
      <c r="D115" s="51"/>
      <c r="E115" s="52" t="s">
        <v>23</v>
      </c>
      <c r="F115" s="49"/>
      <c r="G115" s="49"/>
      <c r="H115" s="49"/>
      <c r="I115" s="49"/>
      <c r="J115" s="49"/>
      <c r="K115" s="53">
        <f aca="true" t="shared" si="60" ref="K115:AN115">ROUND((K113*K$3/100),1)</f>
        <v>6311.2</v>
      </c>
      <c r="L115" s="53">
        <f t="shared" si="60"/>
        <v>1176.7</v>
      </c>
      <c r="M115" s="53"/>
      <c r="N115" s="53">
        <f t="shared" si="60"/>
        <v>0</v>
      </c>
      <c r="O115" s="53">
        <f t="shared" si="60"/>
        <v>0</v>
      </c>
      <c r="P115" s="53">
        <f t="shared" si="60"/>
        <v>0</v>
      </c>
      <c r="Q115" s="53">
        <f t="shared" si="60"/>
        <v>0</v>
      </c>
      <c r="R115" s="53">
        <f t="shared" si="60"/>
        <v>0</v>
      </c>
      <c r="S115" s="53">
        <f t="shared" si="60"/>
        <v>0</v>
      </c>
      <c r="T115" s="53">
        <f t="shared" si="60"/>
        <v>0</v>
      </c>
      <c r="U115" s="53">
        <f t="shared" si="60"/>
        <v>0</v>
      </c>
      <c r="V115" s="53">
        <f t="shared" si="60"/>
        <v>0</v>
      </c>
      <c r="W115" s="53"/>
      <c r="X115" s="53">
        <f t="shared" si="60"/>
        <v>0</v>
      </c>
      <c r="Y115" s="53">
        <f t="shared" si="60"/>
        <v>0</v>
      </c>
      <c r="Z115" s="53">
        <f t="shared" si="60"/>
        <v>0</v>
      </c>
      <c r="AA115" s="53">
        <f t="shared" si="60"/>
        <v>0</v>
      </c>
      <c r="AB115" s="53">
        <f t="shared" si="60"/>
        <v>0</v>
      </c>
      <c r="AC115" s="53">
        <f t="shared" si="60"/>
        <v>0</v>
      </c>
      <c r="AD115" s="53">
        <f t="shared" si="60"/>
        <v>49.5</v>
      </c>
      <c r="AE115" s="53">
        <f t="shared" si="60"/>
        <v>0</v>
      </c>
      <c r="AF115" s="53">
        <f t="shared" si="60"/>
        <v>0</v>
      </c>
      <c r="AG115" s="53">
        <f t="shared" si="60"/>
        <v>0</v>
      </c>
      <c r="AH115" s="53">
        <f t="shared" si="60"/>
        <v>0</v>
      </c>
      <c r="AI115" s="53">
        <f t="shared" si="60"/>
        <v>0</v>
      </c>
      <c r="AJ115" s="53">
        <f t="shared" si="60"/>
        <v>471</v>
      </c>
      <c r="AK115" s="53">
        <f t="shared" si="60"/>
        <v>0</v>
      </c>
      <c r="AL115" s="53">
        <f t="shared" si="60"/>
        <v>0</v>
      </c>
      <c r="AM115" s="53">
        <f t="shared" si="60"/>
        <v>0</v>
      </c>
      <c r="AN115" s="53">
        <f t="shared" si="60"/>
        <v>0</v>
      </c>
      <c r="AO115" s="53"/>
      <c r="AP115" s="54">
        <f>ROUND((AP113*AP$3/100),1)</f>
        <v>0</v>
      </c>
      <c r="AQ115" s="54">
        <f>ROUND((AQ113*AQ$3/100),1)</f>
        <v>0</v>
      </c>
      <c r="AR115" s="49">
        <f t="shared" si="54"/>
        <v>8008.4</v>
      </c>
      <c r="AT115" s="46"/>
      <c r="AU115" s="46"/>
      <c r="AV115" s="46"/>
      <c r="AW115" s="46"/>
      <c r="AX115" s="46"/>
      <c r="AY115" s="46"/>
    </row>
    <row r="116" spans="4:51" s="1" customFormat="1" ht="15.75" hidden="1">
      <c r="D116" s="51"/>
      <c r="E116" s="52" t="s">
        <v>24</v>
      </c>
      <c r="F116" s="49"/>
      <c r="G116" s="49"/>
      <c r="H116" s="49"/>
      <c r="I116" s="49"/>
      <c r="J116" s="49"/>
      <c r="K116" s="53">
        <f aca="true" t="shared" si="61" ref="K116:AN116">ROUND((K113*K$4/100),1)</f>
        <v>3743.6</v>
      </c>
      <c r="L116" s="53">
        <f t="shared" si="61"/>
        <v>625.5</v>
      </c>
      <c r="M116" s="53"/>
      <c r="N116" s="53">
        <f t="shared" si="61"/>
        <v>0</v>
      </c>
      <c r="O116" s="53">
        <f t="shared" si="61"/>
        <v>0</v>
      </c>
      <c r="P116" s="53">
        <f t="shared" si="61"/>
        <v>0</v>
      </c>
      <c r="Q116" s="53">
        <f t="shared" si="61"/>
        <v>0</v>
      </c>
      <c r="R116" s="53">
        <f t="shared" si="61"/>
        <v>0</v>
      </c>
      <c r="S116" s="53">
        <f t="shared" si="61"/>
        <v>0</v>
      </c>
      <c r="T116" s="53">
        <f t="shared" si="61"/>
        <v>0</v>
      </c>
      <c r="U116" s="53">
        <f t="shared" si="61"/>
        <v>0</v>
      </c>
      <c r="V116" s="53">
        <f t="shared" si="61"/>
        <v>0</v>
      </c>
      <c r="W116" s="53"/>
      <c r="X116" s="53">
        <f t="shared" si="61"/>
        <v>0</v>
      </c>
      <c r="Y116" s="53">
        <f t="shared" si="61"/>
        <v>0</v>
      </c>
      <c r="Z116" s="53">
        <f t="shared" si="61"/>
        <v>0</v>
      </c>
      <c r="AA116" s="53">
        <f t="shared" si="61"/>
        <v>0</v>
      </c>
      <c r="AB116" s="53">
        <f t="shared" si="61"/>
        <v>0</v>
      </c>
      <c r="AC116" s="53">
        <f t="shared" si="61"/>
        <v>0</v>
      </c>
      <c r="AD116" s="53">
        <f t="shared" si="61"/>
        <v>29</v>
      </c>
      <c r="AE116" s="53">
        <f t="shared" si="61"/>
        <v>0</v>
      </c>
      <c r="AF116" s="53">
        <f t="shared" si="61"/>
        <v>0</v>
      </c>
      <c r="AG116" s="53">
        <f t="shared" si="61"/>
        <v>0</v>
      </c>
      <c r="AH116" s="53">
        <f t="shared" si="61"/>
        <v>0</v>
      </c>
      <c r="AI116" s="53">
        <f t="shared" si="61"/>
        <v>0</v>
      </c>
      <c r="AJ116" s="53">
        <f t="shared" si="61"/>
        <v>307.2</v>
      </c>
      <c r="AK116" s="53">
        <f t="shared" si="61"/>
        <v>0</v>
      </c>
      <c r="AL116" s="53">
        <f t="shared" si="61"/>
        <v>0</v>
      </c>
      <c r="AM116" s="53">
        <f t="shared" si="61"/>
        <v>0</v>
      </c>
      <c r="AN116" s="53">
        <f t="shared" si="61"/>
        <v>0</v>
      </c>
      <c r="AO116" s="53"/>
      <c r="AP116" s="54">
        <f>ROUND((AP113*AP$4/100),1)</f>
        <v>0</v>
      </c>
      <c r="AQ116" s="54">
        <f>ROUND((AQ113*AQ$4/100),1)</f>
        <v>0</v>
      </c>
      <c r="AR116" s="49">
        <f t="shared" si="54"/>
        <v>4705.3</v>
      </c>
      <c r="AT116" s="46"/>
      <c r="AU116" s="46"/>
      <c r="AV116" s="46"/>
      <c r="AW116" s="46"/>
      <c r="AX116" s="46"/>
      <c r="AY116" s="46"/>
    </row>
    <row r="117" spans="4:51" s="1" customFormat="1" ht="15.75" hidden="1">
      <c r="D117" s="51" t="s">
        <v>25</v>
      </c>
      <c r="E117" s="52" t="s">
        <v>26</v>
      </c>
      <c r="F117" s="49"/>
      <c r="G117" s="49"/>
      <c r="H117" s="49"/>
      <c r="I117" s="49"/>
      <c r="J117" s="49"/>
      <c r="K117" s="53">
        <f aca="true" t="shared" si="62" ref="K117:AN117">K113-K114-K115-K116</f>
        <v>5429.199999999999</v>
      </c>
      <c r="L117" s="53">
        <f t="shared" si="62"/>
        <v>889.1999999999996</v>
      </c>
      <c r="M117" s="53"/>
      <c r="N117" s="53">
        <f t="shared" si="62"/>
        <v>0</v>
      </c>
      <c r="O117" s="53">
        <f t="shared" si="62"/>
        <v>0</v>
      </c>
      <c r="P117" s="53">
        <f t="shared" si="62"/>
        <v>0</v>
      </c>
      <c r="Q117" s="53">
        <f t="shared" si="62"/>
        <v>0</v>
      </c>
      <c r="R117" s="53">
        <f t="shared" si="62"/>
        <v>0</v>
      </c>
      <c r="S117" s="53">
        <f t="shared" si="62"/>
        <v>0</v>
      </c>
      <c r="T117" s="53">
        <f t="shared" si="62"/>
        <v>0</v>
      </c>
      <c r="U117" s="53">
        <f t="shared" si="62"/>
        <v>0</v>
      </c>
      <c r="V117" s="53">
        <f t="shared" si="62"/>
        <v>0</v>
      </c>
      <c r="W117" s="53"/>
      <c r="X117" s="53">
        <f t="shared" si="62"/>
        <v>0</v>
      </c>
      <c r="Y117" s="53">
        <f t="shared" si="62"/>
        <v>0</v>
      </c>
      <c r="Z117" s="53">
        <f t="shared" si="62"/>
        <v>0</v>
      </c>
      <c r="AA117" s="53">
        <f t="shared" si="62"/>
        <v>0</v>
      </c>
      <c r="AB117" s="53">
        <f t="shared" si="62"/>
        <v>0</v>
      </c>
      <c r="AC117" s="53">
        <f t="shared" si="62"/>
        <v>0</v>
      </c>
      <c r="AD117" s="53">
        <f t="shared" si="62"/>
        <v>59.80000000000001</v>
      </c>
      <c r="AE117" s="53">
        <f t="shared" si="62"/>
        <v>0</v>
      </c>
      <c r="AF117" s="53">
        <f t="shared" si="62"/>
        <v>0</v>
      </c>
      <c r="AG117" s="53">
        <f t="shared" si="62"/>
        <v>0</v>
      </c>
      <c r="AH117" s="53">
        <f t="shared" si="62"/>
        <v>0</v>
      </c>
      <c r="AI117" s="53">
        <f t="shared" si="62"/>
        <v>0</v>
      </c>
      <c r="AJ117" s="53">
        <f t="shared" si="62"/>
        <v>798.5999999999999</v>
      </c>
      <c r="AK117" s="53">
        <f t="shared" si="62"/>
        <v>0</v>
      </c>
      <c r="AL117" s="53">
        <f t="shared" si="62"/>
        <v>0</v>
      </c>
      <c r="AM117" s="53">
        <f t="shared" si="62"/>
        <v>0</v>
      </c>
      <c r="AN117" s="53">
        <f t="shared" si="62"/>
        <v>0</v>
      </c>
      <c r="AO117" s="53"/>
      <c r="AP117" s="54">
        <f>AP113-AP114-AP115-AP116</f>
        <v>0</v>
      </c>
      <c r="AQ117" s="54">
        <f>AQ113-AQ114-AQ115-AQ116</f>
        <v>0</v>
      </c>
      <c r="AR117" s="49">
        <f t="shared" si="54"/>
        <v>7176.799999999999</v>
      </c>
      <c r="AT117" s="46"/>
      <c r="AU117" s="46"/>
      <c r="AV117" s="46"/>
      <c r="AW117" s="46"/>
      <c r="AX117" s="46"/>
      <c r="AY117" s="46"/>
    </row>
    <row r="118" spans="4:51" s="1" customFormat="1" ht="15.75" hidden="1">
      <c r="D118" s="41"/>
      <c r="E118" s="49"/>
      <c r="F118" s="49"/>
      <c r="G118" s="49"/>
      <c r="H118" s="49"/>
      <c r="I118" s="49"/>
      <c r="J118" s="49"/>
      <c r="K118" s="55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49"/>
      <c r="AT118" s="46"/>
      <c r="AU118" s="46"/>
      <c r="AV118" s="46"/>
      <c r="AW118" s="46"/>
      <c r="AX118" s="46"/>
      <c r="AY118" s="46"/>
    </row>
    <row r="119" spans="4:51" s="1" customFormat="1" ht="3" customHeight="1" hidden="1">
      <c r="D119" s="41"/>
      <c r="E119" s="49"/>
      <c r="F119" s="49"/>
      <c r="G119" s="49"/>
      <c r="H119" s="49"/>
      <c r="I119" s="49"/>
      <c r="J119" s="49"/>
      <c r="K119" s="55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49"/>
      <c r="AT119" s="46"/>
      <c r="AU119" s="46"/>
      <c r="AV119" s="46"/>
      <c r="AW119" s="46"/>
      <c r="AX119" s="46"/>
      <c r="AY119" s="46"/>
    </row>
    <row r="120" spans="4:51" s="1" customFormat="1" ht="1.5" customHeight="1" hidden="1">
      <c r="D120" s="57">
        <v>70931</v>
      </c>
      <c r="E120" s="48" t="s">
        <v>41</v>
      </c>
      <c r="F120" s="49"/>
      <c r="G120" s="49"/>
      <c r="H120" s="49"/>
      <c r="I120" s="49"/>
      <c r="J120" s="49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49"/>
      <c r="AK120" s="49"/>
      <c r="AL120" s="49"/>
      <c r="AM120" s="49"/>
      <c r="AN120" s="49"/>
      <c r="AO120" s="49"/>
      <c r="AP120" s="49"/>
      <c r="AQ120" s="49"/>
      <c r="AR120" s="49"/>
      <c r="AT120" s="46"/>
      <c r="AU120" s="46"/>
      <c r="AV120" s="46"/>
      <c r="AW120" s="46"/>
      <c r="AX120" s="46"/>
      <c r="AY120" s="46"/>
    </row>
    <row r="121" spans="4:51" s="1" customFormat="1" ht="15.75" hidden="1">
      <c r="D121" s="51"/>
      <c r="E121" s="52" t="s">
        <v>22</v>
      </c>
      <c r="F121" s="49"/>
      <c r="G121" s="49"/>
      <c r="H121" s="49"/>
      <c r="I121" s="49"/>
      <c r="J121" s="49"/>
      <c r="K121" s="53"/>
      <c r="L121" s="53"/>
      <c r="M121" s="53"/>
      <c r="N121" s="54"/>
      <c r="O121" s="53"/>
      <c r="P121" s="54"/>
      <c r="Q121" s="54"/>
      <c r="R121" s="53"/>
      <c r="S121" s="54"/>
      <c r="T121" s="53"/>
      <c r="U121" s="53"/>
      <c r="V121" s="53"/>
      <c r="W121" s="53"/>
      <c r="X121" s="53"/>
      <c r="Y121" s="54"/>
      <c r="Z121" s="54"/>
      <c r="AA121" s="54"/>
      <c r="AB121" s="54"/>
      <c r="AC121" s="54"/>
      <c r="AD121" s="54"/>
      <c r="AE121" s="53"/>
      <c r="AF121" s="53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49"/>
      <c r="AS121" s="1" t="b">
        <f>SUM(K120:AQ120)=AR120</f>
        <v>1</v>
      </c>
      <c r="AT121" s="46"/>
      <c r="AU121" s="46"/>
      <c r="AV121" s="46"/>
      <c r="AW121" s="46"/>
      <c r="AX121" s="46"/>
      <c r="AY121" s="46"/>
    </row>
    <row r="122" spans="4:51" s="1" customFormat="1" ht="15.75" hidden="1">
      <c r="D122" s="51"/>
      <c r="E122" s="52" t="s">
        <v>23</v>
      </c>
      <c r="F122" s="49"/>
      <c r="G122" s="49"/>
      <c r="H122" s="49"/>
      <c r="I122" s="49"/>
      <c r="J122" s="49"/>
      <c r="K122" s="53"/>
      <c r="L122" s="53"/>
      <c r="M122" s="53"/>
      <c r="N122" s="54"/>
      <c r="O122" s="53"/>
      <c r="P122" s="54"/>
      <c r="Q122" s="54"/>
      <c r="R122" s="53"/>
      <c r="S122" s="54"/>
      <c r="T122" s="53"/>
      <c r="U122" s="53"/>
      <c r="V122" s="53"/>
      <c r="W122" s="53"/>
      <c r="X122" s="53"/>
      <c r="Y122" s="54"/>
      <c r="Z122" s="54"/>
      <c r="AA122" s="54"/>
      <c r="AB122" s="54"/>
      <c r="AC122" s="54"/>
      <c r="AD122" s="54"/>
      <c r="AE122" s="53"/>
      <c r="AF122" s="53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49"/>
      <c r="AT122" s="46"/>
      <c r="AU122" s="46"/>
      <c r="AV122" s="46"/>
      <c r="AW122" s="46"/>
      <c r="AX122" s="46"/>
      <c r="AY122" s="46"/>
    </row>
    <row r="123" spans="4:51" s="1" customFormat="1" ht="15.75" hidden="1">
      <c r="D123" s="51"/>
      <c r="E123" s="52" t="s">
        <v>24</v>
      </c>
      <c r="F123" s="49"/>
      <c r="G123" s="49"/>
      <c r="H123" s="49"/>
      <c r="I123" s="49"/>
      <c r="J123" s="49"/>
      <c r="K123" s="53"/>
      <c r="L123" s="53"/>
      <c r="M123" s="53"/>
      <c r="N123" s="54"/>
      <c r="O123" s="53"/>
      <c r="P123" s="54"/>
      <c r="Q123" s="54"/>
      <c r="R123" s="53"/>
      <c r="S123" s="54"/>
      <c r="T123" s="53"/>
      <c r="U123" s="53"/>
      <c r="V123" s="53"/>
      <c r="W123" s="53"/>
      <c r="X123" s="53"/>
      <c r="Y123" s="54"/>
      <c r="Z123" s="54"/>
      <c r="AA123" s="54"/>
      <c r="AB123" s="54"/>
      <c r="AC123" s="54"/>
      <c r="AD123" s="54"/>
      <c r="AE123" s="53"/>
      <c r="AF123" s="53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49"/>
      <c r="AT123" s="46"/>
      <c r="AU123" s="46"/>
      <c r="AV123" s="46"/>
      <c r="AW123" s="46"/>
      <c r="AX123" s="46"/>
      <c r="AY123" s="46"/>
    </row>
    <row r="124" spans="4:51" s="1" customFormat="1" ht="15.75" hidden="1">
      <c r="D124" s="51" t="s">
        <v>25</v>
      </c>
      <c r="E124" s="52" t="s">
        <v>26</v>
      </c>
      <c r="F124" s="49"/>
      <c r="G124" s="49"/>
      <c r="H124" s="49"/>
      <c r="I124" s="49"/>
      <c r="J124" s="49"/>
      <c r="K124" s="53"/>
      <c r="L124" s="53"/>
      <c r="M124" s="53"/>
      <c r="N124" s="54"/>
      <c r="O124" s="53"/>
      <c r="P124" s="54"/>
      <c r="Q124" s="54"/>
      <c r="R124" s="53"/>
      <c r="S124" s="54"/>
      <c r="T124" s="53"/>
      <c r="U124" s="53"/>
      <c r="V124" s="53"/>
      <c r="W124" s="53"/>
      <c r="X124" s="53"/>
      <c r="Y124" s="54"/>
      <c r="Z124" s="54"/>
      <c r="AA124" s="54"/>
      <c r="AB124" s="54"/>
      <c r="AC124" s="54"/>
      <c r="AD124" s="54"/>
      <c r="AE124" s="53"/>
      <c r="AF124" s="53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49"/>
      <c r="AT124" s="46"/>
      <c r="AU124" s="46"/>
      <c r="AV124" s="46"/>
      <c r="AW124" s="46"/>
      <c r="AX124" s="46"/>
      <c r="AY124" s="46"/>
    </row>
    <row r="125" spans="4:51" s="1" customFormat="1" ht="6" customHeight="1" hidden="1">
      <c r="D125" s="41"/>
      <c r="E125" s="49"/>
      <c r="F125" s="58"/>
      <c r="G125" s="58"/>
      <c r="H125" s="58"/>
      <c r="I125" s="58"/>
      <c r="J125" s="58"/>
      <c r="K125" s="55"/>
      <c r="L125" s="55"/>
      <c r="M125" s="55"/>
      <c r="N125" s="56"/>
      <c r="O125" s="55"/>
      <c r="P125" s="56"/>
      <c r="Q125" s="56"/>
      <c r="R125" s="55"/>
      <c r="S125" s="56"/>
      <c r="T125" s="55"/>
      <c r="U125" s="55"/>
      <c r="V125" s="55"/>
      <c r="W125" s="55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49"/>
      <c r="AT125" s="46"/>
      <c r="AU125" s="46"/>
      <c r="AV125" s="46"/>
      <c r="AW125" s="46"/>
      <c r="AX125" s="46"/>
      <c r="AY125" s="46"/>
    </row>
    <row r="126" spans="4:51" s="1" customFormat="1" ht="15.75" hidden="1">
      <c r="D126" s="41"/>
      <c r="E126" s="49"/>
      <c r="F126" s="58"/>
      <c r="G126" s="58"/>
      <c r="H126" s="58"/>
      <c r="I126" s="58"/>
      <c r="J126" s="58"/>
      <c r="K126" s="55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49"/>
      <c r="AT126" s="46"/>
      <c r="AU126" s="46"/>
      <c r="AV126" s="46"/>
      <c r="AW126" s="46"/>
      <c r="AX126" s="46"/>
      <c r="AY126" s="46"/>
    </row>
    <row r="127" spans="4:51" s="1" customFormat="1" ht="15.75" hidden="1">
      <c r="D127" s="59"/>
      <c r="E127" s="48"/>
      <c r="F127" s="49"/>
      <c r="G127" s="49"/>
      <c r="H127" s="49"/>
      <c r="I127" s="49"/>
      <c r="J127" s="49"/>
      <c r="K127" s="50">
        <v>0</v>
      </c>
      <c r="L127" s="49">
        <v>0</v>
      </c>
      <c r="M127" s="49"/>
      <c r="N127" s="49">
        <v>0</v>
      </c>
      <c r="O127" s="49">
        <v>0</v>
      </c>
      <c r="P127" s="49">
        <v>0</v>
      </c>
      <c r="Q127" s="49">
        <v>0</v>
      </c>
      <c r="R127" s="49">
        <v>0</v>
      </c>
      <c r="S127" s="49">
        <v>0</v>
      </c>
      <c r="T127" s="49">
        <v>0</v>
      </c>
      <c r="U127" s="49">
        <v>0</v>
      </c>
      <c r="V127" s="49"/>
      <c r="W127" s="49"/>
      <c r="X127" s="49">
        <v>0</v>
      </c>
      <c r="Y127" s="49">
        <v>0</v>
      </c>
      <c r="Z127" s="49">
        <v>0</v>
      </c>
      <c r="AA127" s="49">
        <v>0</v>
      </c>
      <c r="AB127" s="49">
        <v>0</v>
      </c>
      <c r="AC127" s="49">
        <v>0</v>
      </c>
      <c r="AD127" s="49">
        <v>0</v>
      </c>
      <c r="AE127" s="49">
        <v>0</v>
      </c>
      <c r="AF127" s="49">
        <v>0</v>
      </c>
      <c r="AG127" s="49">
        <v>0</v>
      </c>
      <c r="AH127" s="49">
        <v>0</v>
      </c>
      <c r="AI127" s="49">
        <v>0</v>
      </c>
      <c r="AJ127" s="49">
        <v>0</v>
      </c>
      <c r="AK127" s="49">
        <v>0</v>
      </c>
      <c r="AL127" s="49">
        <v>0</v>
      </c>
      <c r="AM127" s="49">
        <v>0</v>
      </c>
      <c r="AN127" s="49">
        <v>0</v>
      </c>
      <c r="AO127" s="49"/>
      <c r="AP127" s="49">
        <v>0</v>
      </c>
      <c r="AQ127" s="49">
        <v>0</v>
      </c>
      <c r="AR127" s="49"/>
      <c r="AT127" s="46"/>
      <c r="AU127" s="46"/>
      <c r="AV127" s="46"/>
      <c r="AW127" s="46"/>
      <c r="AX127" s="46"/>
      <c r="AY127" s="46"/>
    </row>
    <row r="128" spans="4:51" s="1" customFormat="1" ht="15.75" hidden="1">
      <c r="D128" s="51"/>
      <c r="E128" s="52" t="s">
        <v>22</v>
      </c>
      <c r="F128" s="49"/>
      <c r="G128" s="49"/>
      <c r="H128" s="49"/>
      <c r="I128" s="49"/>
      <c r="J128" s="49"/>
      <c r="K128" s="53">
        <f aca="true" t="shared" si="63" ref="K128:AQ128">ROUND((K127*K$2/100),1)</f>
        <v>0</v>
      </c>
      <c r="L128" s="54">
        <f t="shared" si="63"/>
        <v>0</v>
      </c>
      <c r="M128" s="54"/>
      <c r="N128" s="54">
        <f t="shared" si="63"/>
        <v>0</v>
      </c>
      <c r="O128" s="54">
        <f t="shared" si="63"/>
        <v>0</v>
      </c>
      <c r="P128" s="54">
        <f t="shared" si="63"/>
        <v>0</v>
      </c>
      <c r="Q128" s="54">
        <f t="shared" si="63"/>
        <v>0</v>
      </c>
      <c r="R128" s="54">
        <f t="shared" si="63"/>
        <v>0</v>
      </c>
      <c r="S128" s="54">
        <f t="shared" si="63"/>
        <v>0</v>
      </c>
      <c r="T128" s="54">
        <f t="shared" si="63"/>
        <v>0</v>
      </c>
      <c r="U128" s="54">
        <f t="shared" si="63"/>
        <v>0</v>
      </c>
      <c r="V128" s="54"/>
      <c r="W128" s="54"/>
      <c r="X128" s="54">
        <f t="shared" si="63"/>
        <v>0</v>
      </c>
      <c r="Y128" s="54">
        <f t="shared" si="63"/>
        <v>0</v>
      </c>
      <c r="Z128" s="54">
        <f t="shared" si="63"/>
        <v>0</v>
      </c>
      <c r="AA128" s="54">
        <f t="shared" si="63"/>
        <v>0</v>
      </c>
      <c r="AB128" s="54">
        <f t="shared" si="63"/>
        <v>0</v>
      </c>
      <c r="AC128" s="54">
        <f t="shared" si="63"/>
        <v>0</v>
      </c>
      <c r="AD128" s="54">
        <f t="shared" si="63"/>
        <v>0</v>
      </c>
      <c r="AE128" s="54">
        <f t="shared" si="63"/>
        <v>0</v>
      </c>
      <c r="AF128" s="54">
        <f t="shared" si="63"/>
        <v>0</v>
      </c>
      <c r="AG128" s="54">
        <f t="shared" si="63"/>
        <v>0</v>
      </c>
      <c r="AH128" s="54">
        <f t="shared" si="63"/>
        <v>0</v>
      </c>
      <c r="AI128" s="54">
        <f t="shared" si="63"/>
        <v>0</v>
      </c>
      <c r="AJ128" s="54">
        <f t="shared" si="63"/>
        <v>0</v>
      </c>
      <c r="AK128" s="54">
        <f t="shared" si="63"/>
        <v>0</v>
      </c>
      <c r="AL128" s="54">
        <f t="shared" si="63"/>
        <v>0</v>
      </c>
      <c r="AM128" s="54">
        <f t="shared" si="63"/>
        <v>0</v>
      </c>
      <c r="AN128" s="54">
        <f t="shared" si="63"/>
        <v>0</v>
      </c>
      <c r="AO128" s="54"/>
      <c r="AP128" s="54">
        <f t="shared" si="63"/>
        <v>0</v>
      </c>
      <c r="AQ128" s="54">
        <f t="shared" si="63"/>
        <v>0</v>
      </c>
      <c r="AR128" s="49"/>
      <c r="AS128" s="1" t="b">
        <f>SUM(K127:AQ127)=AR127</f>
        <v>1</v>
      </c>
      <c r="AT128" s="46"/>
      <c r="AU128" s="46"/>
      <c r="AV128" s="46"/>
      <c r="AW128" s="46"/>
      <c r="AX128" s="46"/>
      <c r="AY128" s="46"/>
    </row>
    <row r="129" spans="4:51" s="1" customFormat="1" ht="15.75" hidden="1">
      <c r="D129" s="51"/>
      <c r="E129" s="52" t="s">
        <v>23</v>
      </c>
      <c r="F129" s="49"/>
      <c r="G129" s="49"/>
      <c r="H129" s="49"/>
      <c r="I129" s="49"/>
      <c r="J129" s="49"/>
      <c r="K129" s="53">
        <f aca="true" t="shared" si="64" ref="K129:AQ129">ROUND((K127*K$3/100),1)</f>
        <v>0</v>
      </c>
      <c r="L129" s="54">
        <f t="shared" si="64"/>
        <v>0</v>
      </c>
      <c r="M129" s="54"/>
      <c r="N129" s="54">
        <f t="shared" si="64"/>
        <v>0</v>
      </c>
      <c r="O129" s="54">
        <f t="shared" si="64"/>
        <v>0</v>
      </c>
      <c r="P129" s="54">
        <f t="shared" si="64"/>
        <v>0</v>
      </c>
      <c r="Q129" s="54">
        <f t="shared" si="64"/>
        <v>0</v>
      </c>
      <c r="R129" s="54">
        <f t="shared" si="64"/>
        <v>0</v>
      </c>
      <c r="S129" s="54">
        <f t="shared" si="64"/>
        <v>0</v>
      </c>
      <c r="T129" s="54">
        <f t="shared" si="64"/>
        <v>0</v>
      </c>
      <c r="U129" s="54">
        <f t="shared" si="64"/>
        <v>0</v>
      </c>
      <c r="V129" s="54"/>
      <c r="W129" s="54"/>
      <c r="X129" s="54">
        <f t="shared" si="64"/>
        <v>0</v>
      </c>
      <c r="Y129" s="54">
        <f t="shared" si="64"/>
        <v>0</v>
      </c>
      <c r="Z129" s="54">
        <f t="shared" si="64"/>
        <v>0</v>
      </c>
      <c r="AA129" s="54">
        <f t="shared" si="64"/>
        <v>0</v>
      </c>
      <c r="AB129" s="54">
        <f t="shared" si="64"/>
        <v>0</v>
      </c>
      <c r="AC129" s="54">
        <f t="shared" si="64"/>
        <v>0</v>
      </c>
      <c r="AD129" s="54">
        <f t="shared" si="64"/>
        <v>0</v>
      </c>
      <c r="AE129" s="54">
        <f t="shared" si="64"/>
        <v>0</v>
      </c>
      <c r="AF129" s="54">
        <f t="shared" si="64"/>
        <v>0</v>
      </c>
      <c r="AG129" s="54">
        <f t="shared" si="64"/>
        <v>0</v>
      </c>
      <c r="AH129" s="54">
        <f t="shared" si="64"/>
        <v>0</v>
      </c>
      <c r="AI129" s="54">
        <f t="shared" si="64"/>
        <v>0</v>
      </c>
      <c r="AJ129" s="54">
        <f t="shared" si="64"/>
        <v>0</v>
      </c>
      <c r="AK129" s="54">
        <f t="shared" si="64"/>
        <v>0</v>
      </c>
      <c r="AL129" s="54">
        <f t="shared" si="64"/>
        <v>0</v>
      </c>
      <c r="AM129" s="54">
        <f t="shared" si="64"/>
        <v>0</v>
      </c>
      <c r="AN129" s="54">
        <f t="shared" si="64"/>
        <v>0</v>
      </c>
      <c r="AO129" s="54"/>
      <c r="AP129" s="54">
        <f t="shared" si="64"/>
        <v>0</v>
      </c>
      <c r="AQ129" s="54">
        <f t="shared" si="64"/>
        <v>0</v>
      </c>
      <c r="AR129" s="49"/>
      <c r="AT129" s="46"/>
      <c r="AU129" s="46"/>
      <c r="AV129" s="46"/>
      <c r="AW129" s="46"/>
      <c r="AX129" s="46"/>
      <c r="AY129" s="46"/>
    </row>
    <row r="130" spans="4:51" s="1" customFormat="1" ht="15.75" hidden="1">
      <c r="D130" s="51"/>
      <c r="E130" s="52" t="s">
        <v>24</v>
      </c>
      <c r="F130" s="49"/>
      <c r="G130" s="49"/>
      <c r="H130" s="49"/>
      <c r="I130" s="49"/>
      <c r="J130" s="49"/>
      <c r="K130" s="53">
        <f aca="true" t="shared" si="65" ref="K130:AQ130">ROUND((K127*K$4/100),1)</f>
        <v>0</v>
      </c>
      <c r="L130" s="54">
        <f t="shared" si="65"/>
        <v>0</v>
      </c>
      <c r="M130" s="54"/>
      <c r="N130" s="54">
        <f t="shared" si="65"/>
        <v>0</v>
      </c>
      <c r="O130" s="54">
        <f t="shared" si="65"/>
        <v>0</v>
      </c>
      <c r="P130" s="54">
        <f t="shared" si="65"/>
        <v>0</v>
      </c>
      <c r="Q130" s="54">
        <f t="shared" si="65"/>
        <v>0</v>
      </c>
      <c r="R130" s="54">
        <f t="shared" si="65"/>
        <v>0</v>
      </c>
      <c r="S130" s="54">
        <f t="shared" si="65"/>
        <v>0</v>
      </c>
      <c r="T130" s="54">
        <f t="shared" si="65"/>
        <v>0</v>
      </c>
      <c r="U130" s="54">
        <f t="shared" si="65"/>
        <v>0</v>
      </c>
      <c r="V130" s="54"/>
      <c r="W130" s="54"/>
      <c r="X130" s="54">
        <f t="shared" si="65"/>
        <v>0</v>
      </c>
      <c r="Y130" s="54">
        <f t="shared" si="65"/>
        <v>0</v>
      </c>
      <c r="Z130" s="54">
        <f t="shared" si="65"/>
        <v>0</v>
      </c>
      <c r="AA130" s="54">
        <f t="shared" si="65"/>
        <v>0</v>
      </c>
      <c r="AB130" s="54">
        <f t="shared" si="65"/>
        <v>0</v>
      </c>
      <c r="AC130" s="54">
        <f t="shared" si="65"/>
        <v>0</v>
      </c>
      <c r="AD130" s="54">
        <f t="shared" si="65"/>
        <v>0</v>
      </c>
      <c r="AE130" s="54">
        <f t="shared" si="65"/>
        <v>0</v>
      </c>
      <c r="AF130" s="54">
        <f t="shared" si="65"/>
        <v>0</v>
      </c>
      <c r="AG130" s="54">
        <f t="shared" si="65"/>
        <v>0</v>
      </c>
      <c r="AH130" s="54">
        <f t="shared" si="65"/>
        <v>0</v>
      </c>
      <c r="AI130" s="54">
        <f t="shared" si="65"/>
        <v>0</v>
      </c>
      <c r="AJ130" s="54">
        <f t="shared" si="65"/>
        <v>0</v>
      </c>
      <c r="AK130" s="54">
        <f t="shared" si="65"/>
        <v>0</v>
      </c>
      <c r="AL130" s="54">
        <f t="shared" si="65"/>
        <v>0</v>
      </c>
      <c r="AM130" s="54">
        <f t="shared" si="65"/>
        <v>0</v>
      </c>
      <c r="AN130" s="54">
        <f t="shared" si="65"/>
        <v>0</v>
      </c>
      <c r="AO130" s="54"/>
      <c r="AP130" s="54">
        <f t="shared" si="65"/>
        <v>0</v>
      </c>
      <c r="AQ130" s="54">
        <f t="shared" si="65"/>
        <v>0</v>
      </c>
      <c r="AR130" s="49"/>
      <c r="AT130" s="46"/>
      <c r="AU130" s="46"/>
      <c r="AV130" s="46"/>
      <c r="AW130" s="46"/>
      <c r="AX130" s="46"/>
      <c r="AY130" s="46"/>
    </row>
    <row r="131" spans="4:51" s="1" customFormat="1" ht="15.75" hidden="1">
      <c r="D131" s="51" t="s">
        <v>25</v>
      </c>
      <c r="E131" s="52" t="s">
        <v>26</v>
      </c>
      <c r="F131" s="49"/>
      <c r="G131" s="49"/>
      <c r="H131" s="49"/>
      <c r="I131" s="49"/>
      <c r="J131" s="49"/>
      <c r="K131" s="53">
        <f aca="true" t="shared" si="66" ref="K131:AQ131">K127-K128-K129-K130</f>
        <v>0</v>
      </c>
      <c r="L131" s="54">
        <f t="shared" si="66"/>
        <v>0</v>
      </c>
      <c r="M131" s="54"/>
      <c r="N131" s="54">
        <f t="shared" si="66"/>
        <v>0</v>
      </c>
      <c r="O131" s="54">
        <f t="shared" si="66"/>
        <v>0</v>
      </c>
      <c r="P131" s="54">
        <f t="shared" si="66"/>
        <v>0</v>
      </c>
      <c r="Q131" s="54">
        <f t="shared" si="66"/>
        <v>0</v>
      </c>
      <c r="R131" s="54">
        <f t="shared" si="66"/>
        <v>0</v>
      </c>
      <c r="S131" s="54">
        <f t="shared" si="66"/>
        <v>0</v>
      </c>
      <c r="T131" s="54">
        <f t="shared" si="66"/>
        <v>0</v>
      </c>
      <c r="U131" s="54">
        <f t="shared" si="66"/>
        <v>0</v>
      </c>
      <c r="V131" s="54"/>
      <c r="W131" s="54"/>
      <c r="X131" s="54">
        <f t="shared" si="66"/>
        <v>0</v>
      </c>
      <c r="Y131" s="54">
        <f t="shared" si="66"/>
        <v>0</v>
      </c>
      <c r="Z131" s="54">
        <f t="shared" si="66"/>
        <v>0</v>
      </c>
      <c r="AA131" s="54">
        <f t="shared" si="66"/>
        <v>0</v>
      </c>
      <c r="AB131" s="54">
        <f t="shared" si="66"/>
        <v>0</v>
      </c>
      <c r="AC131" s="54">
        <f t="shared" si="66"/>
        <v>0</v>
      </c>
      <c r="AD131" s="54">
        <f t="shared" si="66"/>
        <v>0</v>
      </c>
      <c r="AE131" s="54">
        <f t="shared" si="66"/>
        <v>0</v>
      </c>
      <c r="AF131" s="54">
        <f t="shared" si="66"/>
        <v>0</v>
      </c>
      <c r="AG131" s="54">
        <f t="shared" si="66"/>
        <v>0</v>
      </c>
      <c r="AH131" s="54">
        <f t="shared" si="66"/>
        <v>0</v>
      </c>
      <c r="AI131" s="54">
        <f t="shared" si="66"/>
        <v>0</v>
      </c>
      <c r="AJ131" s="54">
        <f t="shared" si="66"/>
        <v>0</v>
      </c>
      <c r="AK131" s="54">
        <f t="shared" si="66"/>
        <v>0</v>
      </c>
      <c r="AL131" s="54">
        <f t="shared" si="66"/>
        <v>0</v>
      </c>
      <c r="AM131" s="54">
        <f t="shared" si="66"/>
        <v>0</v>
      </c>
      <c r="AN131" s="54">
        <f t="shared" si="66"/>
        <v>0</v>
      </c>
      <c r="AO131" s="54"/>
      <c r="AP131" s="54">
        <f t="shared" si="66"/>
        <v>0</v>
      </c>
      <c r="AQ131" s="54">
        <f t="shared" si="66"/>
        <v>0</v>
      </c>
      <c r="AR131" s="49"/>
      <c r="AT131" s="46"/>
      <c r="AU131" s="46"/>
      <c r="AV131" s="46"/>
      <c r="AW131" s="46"/>
      <c r="AX131" s="46"/>
      <c r="AY131" s="46"/>
    </row>
    <row r="132" spans="4:51" s="1" customFormat="1" ht="15.75" hidden="1">
      <c r="D132" s="41"/>
      <c r="E132" s="49"/>
      <c r="F132" s="58"/>
      <c r="G132" s="58"/>
      <c r="H132" s="58"/>
      <c r="I132" s="58"/>
      <c r="J132" s="58"/>
      <c r="K132" s="55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49"/>
      <c r="AT132" s="46"/>
      <c r="AU132" s="46"/>
      <c r="AV132" s="46"/>
      <c r="AW132" s="46"/>
      <c r="AX132" s="46"/>
      <c r="AY132" s="46"/>
    </row>
    <row r="133" spans="4:51" s="1" customFormat="1" ht="15.75" hidden="1">
      <c r="D133" s="41"/>
      <c r="E133" s="49"/>
      <c r="F133" s="58"/>
      <c r="G133" s="58"/>
      <c r="H133" s="58"/>
      <c r="I133" s="58"/>
      <c r="J133" s="58"/>
      <c r="K133" s="55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49"/>
      <c r="AT133" s="46"/>
      <c r="AU133" s="46"/>
      <c r="AV133" s="46"/>
      <c r="AW133" s="46"/>
      <c r="AX133" s="46"/>
      <c r="AY133" s="46"/>
    </row>
    <row r="134" spans="4:51" s="1" customFormat="1" ht="31.5">
      <c r="D134" s="57">
        <v>70732</v>
      </c>
      <c r="E134" s="48" t="s">
        <v>42</v>
      </c>
      <c r="F134" s="49"/>
      <c r="G134" s="49"/>
      <c r="H134" s="49"/>
      <c r="I134" s="49"/>
      <c r="J134" s="49"/>
      <c r="K134" s="50">
        <v>5100</v>
      </c>
      <c r="L134" s="49">
        <v>879.7</v>
      </c>
      <c r="M134" s="49">
        <v>637.6</v>
      </c>
      <c r="N134" s="49"/>
      <c r="O134" s="49"/>
      <c r="P134" s="49"/>
      <c r="Q134" s="49"/>
      <c r="R134" s="49"/>
      <c r="S134" s="49"/>
      <c r="T134" s="49"/>
      <c r="U134" s="49">
        <v>0</v>
      </c>
      <c r="V134" s="49"/>
      <c r="W134" s="49">
        <v>200</v>
      </c>
      <c r="X134" s="49"/>
      <c r="Y134" s="49"/>
      <c r="Z134" s="49">
        <v>0</v>
      </c>
      <c r="AA134" s="49">
        <v>0</v>
      </c>
      <c r="AB134" s="49">
        <v>0</v>
      </c>
      <c r="AC134" s="49">
        <v>0</v>
      </c>
      <c r="AD134" s="49">
        <v>1680</v>
      </c>
      <c r="AE134" s="49">
        <v>0</v>
      </c>
      <c r="AF134" s="49">
        <v>0</v>
      </c>
      <c r="AG134" s="49">
        <v>0</v>
      </c>
      <c r="AH134" s="49">
        <v>0</v>
      </c>
      <c r="AI134" s="49">
        <v>0</v>
      </c>
      <c r="AJ134" s="49">
        <v>0</v>
      </c>
      <c r="AK134" s="49">
        <v>0</v>
      </c>
      <c r="AL134" s="49">
        <v>0</v>
      </c>
      <c r="AM134" s="49">
        <v>0</v>
      </c>
      <c r="AN134" s="49">
        <v>0</v>
      </c>
      <c r="AO134" s="49"/>
      <c r="AP134" s="49">
        <v>0</v>
      </c>
      <c r="AQ134" s="49">
        <v>0</v>
      </c>
      <c r="AR134" s="49">
        <f t="shared" si="54"/>
        <v>8497.3</v>
      </c>
      <c r="AT134" s="46">
        <f>K134/12</f>
        <v>425</v>
      </c>
      <c r="AU134" s="46">
        <f>L134/12</f>
        <v>73.30833333333334</v>
      </c>
      <c r="AV134" s="46">
        <f>M134/12</f>
        <v>53.13333333333333</v>
      </c>
      <c r="AW134" s="46">
        <f>W134/12</f>
        <v>16.666666666666668</v>
      </c>
      <c r="AX134" s="46">
        <f>AD134/12</f>
        <v>140</v>
      </c>
      <c r="AY134" s="46">
        <f>AJ134/12</f>
        <v>0</v>
      </c>
    </row>
    <row r="135" spans="4:51" s="1" customFormat="1" ht="15.75" hidden="1">
      <c r="D135" s="51"/>
      <c r="E135" s="52" t="s">
        <v>22</v>
      </c>
      <c r="F135" s="49"/>
      <c r="G135" s="49"/>
      <c r="H135" s="49"/>
      <c r="I135" s="49"/>
      <c r="J135" s="49"/>
      <c r="K135" s="53">
        <f aca="true" t="shared" si="67" ref="K135:AN135">ROUND((K134*K$2/100),1)</f>
        <v>1071</v>
      </c>
      <c r="L135" s="53">
        <v>158.8</v>
      </c>
      <c r="M135" s="53"/>
      <c r="N135" s="53">
        <v>14</v>
      </c>
      <c r="O135" s="53">
        <f t="shared" si="67"/>
        <v>0</v>
      </c>
      <c r="P135" s="53">
        <f t="shared" si="67"/>
        <v>0</v>
      </c>
      <c r="Q135" s="53">
        <f t="shared" si="67"/>
        <v>0</v>
      </c>
      <c r="R135" s="53">
        <f t="shared" si="67"/>
        <v>0</v>
      </c>
      <c r="S135" s="53">
        <f t="shared" si="67"/>
        <v>0</v>
      </c>
      <c r="T135" s="53">
        <v>12.8</v>
      </c>
      <c r="U135" s="53">
        <f t="shared" si="67"/>
        <v>0</v>
      </c>
      <c r="V135" s="53">
        <f t="shared" si="67"/>
        <v>0</v>
      </c>
      <c r="W135" s="53"/>
      <c r="X135" s="53">
        <f t="shared" si="67"/>
        <v>0</v>
      </c>
      <c r="Y135" s="53">
        <f t="shared" si="67"/>
        <v>0</v>
      </c>
      <c r="Z135" s="53">
        <f t="shared" si="67"/>
        <v>0</v>
      </c>
      <c r="AA135" s="53">
        <f t="shared" si="67"/>
        <v>0</v>
      </c>
      <c r="AB135" s="53">
        <f t="shared" si="67"/>
        <v>0</v>
      </c>
      <c r="AC135" s="53">
        <f t="shared" si="67"/>
        <v>0</v>
      </c>
      <c r="AD135" s="53">
        <v>871.8</v>
      </c>
      <c r="AE135" s="53">
        <f t="shared" si="67"/>
        <v>0</v>
      </c>
      <c r="AF135" s="53">
        <f t="shared" si="67"/>
        <v>0</v>
      </c>
      <c r="AG135" s="53">
        <f t="shared" si="67"/>
        <v>0</v>
      </c>
      <c r="AH135" s="53">
        <f t="shared" si="67"/>
        <v>0</v>
      </c>
      <c r="AI135" s="53">
        <f t="shared" si="67"/>
        <v>0</v>
      </c>
      <c r="AJ135" s="53">
        <f t="shared" si="67"/>
        <v>0</v>
      </c>
      <c r="AK135" s="53">
        <f t="shared" si="67"/>
        <v>0</v>
      </c>
      <c r="AL135" s="53">
        <f t="shared" si="67"/>
        <v>0</v>
      </c>
      <c r="AM135" s="53">
        <f t="shared" si="67"/>
        <v>0</v>
      </c>
      <c r="AN135" s="53">
        <f t="shared" si="67"/>
        <v>0</v>
      </c>
      <c r="AO135" s="53"/>
      <c r="AP135" s="54">
        <f>ROUND((AP134*AP$2/100),1)</f>
        <v>0</v>
      </c>
      <c r="AQ135" s="54">
        <f>ROUND((AQ134*AQ$2/100),1)</f>
        <v>0</v>
      </c>
      <c r="AR135" s="49">
        <f t="shared" si="54"/>
        <v>2101.6</v>
      </c>
      <c r="AS135" s="1" t="b">
        <f>SUM(K134:AQ134)=AR134</f>
        <v>1</v>
      </c>
      <c r="AT135" s="46"/>
      <c r="AU135" s="46"/>
      <c r="AV135" s="46"/>
      <c r="AW135" s="46"/>
      <c r="AX135" s="46"/>
      <c r="AY135" s="46"/>
    </row>
    <row r="136" spans="4:51" s="1" customFormat="1" ht="15.75" hidden="1">
      <c r="D136" s="51"/>
      <c r="E136" s="52" t="s">
        <v>23</v>
      </c>
      <c r="F136" s="49"/>
      <c r="G136" s="49"/>
      <c r="H136" s="49"/>
      <c r="I136" s="49"/>
      <c r="J136" s="49"/>
      <c r="K136" s="53">
        <f aca="true" t="shared" si="68" ref="K136:AN136">ROUND((K134*K$3/100),1)</f>
        <v>1642.2</v>
      </c>
      <c r="L136" s="53">
        <v>270.8</v>
      </c>
      <c r="M136" s="53"/>
      <c r="N136" s="53">
        <v>25.9</v>
      </c>
      <c r="O136" s="53">
        <v>11.2</v>
      </c>
      <c r="P136" s="53">
        <f t="shared" si="68"/>
        <v>0</v>
      </c>
      <c r="Q136" s="53">
        <v>71.8</v>
      </c>
      <c r="R136" s="53">
        <f t="shared" si="68"/>
        <v>0</v>
      </c>
      <c r="S136" s="53">
        <f t="shared" si="68"/>
        <v>0</v>
      </c>
      <c r="T136" s="53">
        <v>39.1</v>
      </c>
      <c r="U136" s="53">
        <f t="shared" si="68"/>
        <v>0</v>
      </c>
      <c r="V136" s="53">
        <f t="shared" si="68"/>
        <v>0</v>
      </c>
      <c r="W136" s="53"/>
      <c r="X136" s="53">
        <f t="shared" si="68"/>
        <v>0</v>
      </c>
      <c r="Y136" s="53">
        <f t="shared" si="68"/>
        <v>0</v>
      </c>
      <c r="Z136" s="53">
        <f t="shared" si="68"/>
        <v>0</v>
      </c>
      <c r="AA136" s="53">
        <f t="shared" si="68"/>
        <v>0</v>
      </c>
      <c r="AB136" s="53">
        <f t="shared" si="68"/>
        <v>0</v>
      </c>
      <c r="AC136" s="53">
        <f t="shared" si="68"/>
        <v>0</v>
      </c>
      <c r="AD136" s="53">
        <f t="shared" si="68"/>
        <v>289</v>
      </c>
      <c r="AE136" s="53">
        <f t="shared" si="68"/>
        <v>0</v>
      </c>
      <c r="AF136" s="53">
        <f t="shared" si="68"/>
        <v>0</v>
      </c>
      <c r="AG136" s="53">
        <f t="shared" si="68"/>
        <v>0</v>
      </c>
      <c r="AH136" s="53">
        <f t="shared" si="68"/>
        <v>0</v>
      </c>
      <c r="AI136" s="53">
        <f t="shared" si="68"/>
        <v>0</v>
      </c>
      <c r="AJ136" s="53">
        <f t="shared" si="68"/>
        <v>0</v>
      </c>
      <c r="AK136" s="53">
        <f t="shared" si="68"/>
        <v>0</v>
      </c>
      <c r="AL136" s="53">
        <f t="shared" si="68"/>
        <v>0</v>
      </c>
      <c r="AM136" s="53">
        <f t="shared" si="68"/>
        <v>0</v>
      </c>
      <c r="AN136" s="53">
        <f t="shared" si="68"/>
        <v>0</v>
      </c>
      <c r="AO136" s="53"/>
      <c r="AP136" s="54">
        <f>ROUND((AP134*AP$3/100),1)</f>
        <v>0</v>
      </c>
      <c r="AQ136" s="54">
        <f>ROUND((AQ134*AQ$3/100),1)</f>
        <v>0</v>
      </c>
      <c r="AR136" s="49">
        <f t="shared" si="54"/>
        <v>2202</v>
      </c>
      <c r="AT136" s="46"/>
      <c r="AU136" s="46"/>
      <c r="AV136" s="46"/>
      <c r="AW136" s="46"/>
      <c r="AX136" s="46"/>
      <c r="AY136" s="46"/>
    </row>
    <row r="137" spans="4:51" s="1" customFormat="1" ht="15.75" hidden="1">
      <c r="D137" s="51"/>
      <c r="E137" s="52" t="s">
        <v>24</v>
      </c>
      <c r="F137" s="49"/>
      <c r="G137" s="49"/>
      <c r="H137" s="49"/>
      <c r="I137" s="49"/>
      <c r="J137" s="49"/>
      <c r="K137" s="53">
        <v>859.4</v>
      </c>
      <c r="L137" s="53">
        <f aca="true" t="shared" si="69" ref="L137:AN137">ROUND((L134*L$4/100),1)</f>
        <v>162.7</v>
      </c>
      <c r="M137" s="53"/>
      <c r="N137" s="53">
        <v>24.1</v>
      </c>
      <c r="O137" s="53">
        <f t="shared" si="69"/>
        <v>0</v>
      </c>
      <c r="P137" s="53">
        <f t="shared" si="69"/>
        <v>0</v>
      </c>
      <c r="Q137" s="53">
        <v>72.5</v>
      </c>
      <c r="R137" s="53">
        <f t="shared" si="69"/>
        <v>0</v>
      </c>
      <c r="S137" s="53">
        <f t="shared" si="69"/>
        <v>0</v>
      </c>
      <c r="T137" s="53">
        <f t="shared" si="69"/>
        <v>0</v>
      </c>
      <c r="U137" s="53">
        <f t="shared" si="69"/>
        <v>0</v>
      </c>
      <c r="V137" s="53">
        <f t="shared" si="69"/>
        <v>0</v>
      </c>
      <c r="W137" s="53"/>
      <c r="X137" s="53">
        <f t="shared" si="69"/>
        <v>0</v>
      </c>
      <c r="Y137" s="53">
        <f t="shared" si="69"/>
        <v>0</v>
      </c>
      <c r="Z137" s="53">
        <f t="shared" si="69"/>
        <v>0</v>
      </c>
      <c r="AA137" s="53">
        <f t="shared" si="69"/>
        <v>0</v>
      </c>
      <c r="AB137" s="53">
        <f t="shared" si="69"/>
        <v>0</v>
      </c>
      <c r="AC137" s="53">
        <f t="shared" si="69"/>
        <v>0</v>
      </c>
      <c r="AD137" s="53">
        <v>169.6</v>
      </c>
      <c r="AE137" s="53">
        <f t="shared" si="69"/>
        <v>0</v>
      </c>
      <c r="AF137" s="53">
        <f t="shared" si="69"/>
        <v>0</v>
      </c>
      <c r="AG137" s="53">
        <f t="shared" si="69"/>
        <v>0</v>
      </c>
      <c r="AH137" s="53">
        <f t="shared" si="69"/>
        <v>0</v>
      </c>
      <c r="AI137" s="53">
        <f t="shared" si="69"/>
        <v>0</v>
      </c>
      <c r="AJ137" s="53">
        <f t="shared" si="69"/>
        <v>0</v>
      </c>
      <c r="AK137" s="53">
        <f t="shared" si="69"/>
        <v>0</v>
      </c>
      <c r="AL137" s="53">
        <f t="shared" si="69"/>
        <v>0</v>
      </c>
      <c r="AM137" s="53">
        <f t="shared" si="69"/>
        <v>0</v>
      </c>
      <c r="AN137" s="53">
        <f t="shared" si="69"/>
        <v>0</v>
      </c>
      <c r="AO137" s="53"/>
      <c r="AP137" s="54">
        <f>ROUND((AP134*AP$4/100),1)</f>
        <v>0</v>
      </c>
      <c r="AQ137" s="54">
        <f>ROUND((AQ134*AQ$4/100),1)</f>
        <v>0</v>
      </c>
      <c r="AR137" s="49">
        <f t="shared" si="54"/>
        <v>1191.6999999999998</v>
      </c>
      <c r="AT137" s="46"/>
      <c r="AU137" s="46"/>
      <c r="AV137" s="46"/>
      <c r="AW137" s="46"/>
      <c r="AX137" s="46"/>
      <c r="AY137" s="46"/>
    </row>
    <row r="138" spans="4:51" s="1" customFormat="1" ht="15.75" hidden="1">
      <c r="D138" s="51" t="s">
        <v>25</v>
      </c>
      <c r="E138" s="52" t="s">
        <v>26</v>
      </c>
      <c r="F138" s="49"/>
      <c r="G138" s="49"/>
      <c r="H138" s="49"/>
      <c r="I138" s="49"/>
      <c r="J138" s="49"/>
      <c r="K138" s="53">
        <f aca="true" t="shared" si="70" ref="K138:AN138">K134-K135-K136-K137</f>
        <v>1527.4</v>
      </c>
      <c r="L138" s="53">
        <f t="shared" si="70"/>
        <v>287.4000000000001</v>
      </c>
      <c r="M138" s="53"/>
      <c r="N138" s="53">
        <f t="shared" si="70"/>
        <v>-64</v>
      </c>
      <c r="O138" s="53">
        <f t="shared" si="70"/>
        <v>-11.2</v>
      </c>
      <c r="P138" s="53">
        <f t="shared" si="70"/>
        <v>0</v>
      </c>
      <c r="Q138" s="53">
        <v>89.4</v>
      </c>
      <c r="R138" s="53">
        <f t="shared" si="70"/>
        <v>0</v>
      </c>
      <c r="S138" s="53">
        <f t="shared" si="70"/>
        <v>0</v>
      </c>
      <c r="T138" s="53">
        <f t="shared" si="70"/>
        <v>-51.900000000000006</v>
      </c>
      <c r="U138" s="53">
        <f t="shared" si="70"/>
        <v>0</v>
      </c>
      <c r="V138" s="53">
        <f t="shared" si="70"/>
        <v>0</v>
      </c>
      <c r="W138" s="53"/>
      <c r="X138" s="53">
        <f t="shared" si="70"/>
        <v>0</v>
      </c>
      <c r="Y138" s="53">
        <f t="shared" si="70"/>
        <v>0</v>
      </c>
      <c r="Z138" s="53">
        <f t="shared" si="70"/>
        <v>0</v>
      </c>
      <c r="AA138" s="53">
        <f t="shared" si="70"/>
        <v>0</v>
      </c>
      <c r="AB138" s="53">
        <f t="shared" si="70"/>
        <v>0</v>
      </c>
      <c r="AC138" s="53">
        <f t="shared" si="70"/>
        <v>0</v>
      </c>
      <c r="AD138" s="53">
        <f t="shared" si="70"/>
        <v>349.6</v>
      </c>
      <c r="AE138" s="53">
        <f t="shared" si="70"/>
        <v>0</v>
      </c>
      <c r="AF138" s="53">
        <f t="shared" si="70"/>
        <v>0</v>
      </c>
      <c r="AG138" s="53">
        <f t="shared" si="70"/>
        <v>0</v>
      </c>
      <c r="AH138" s="53">
        <f t="shared" si="70"/>
        <v>0</v>
      </c>
      <c r="AI138" s="53">
        <f t="shared" si="70"/>
        <v>0</v>
      </c>
      <c r="AJ138" s="53">
        <f t="shared" si="70"/>
        <v>0</v>
      </c>
      <c r="AK138" s="53">
        <f t="shared" si="70"/>
        <v>0</v>
      </c>
      <c r="AL138" s="53">
        <f t="shared" si="70"/>
        <v>0</v>
      </c>
      <c r="AM138" s="53">
        <f t="shared" si="70"/>
        <v>0</v>
      </c>
      <c r="AN138" s="53">
        <f t="shared" si="70"/>
        <v>0</v>
      </c>
      <c r="AO138" s="54"/>
      <c r="AP138" s="54">
        <f>AP134-AP135-AP136-AP137</f>
        <v>0</v>
      </c>
      <c r="AQ138" s="54">
        <f>AQ134-AQ135-AQ136-AQ137</f>
        <v>0</v>
      </c>
      <c r="AR138" s="49">
        <f t="shared" si="54"/>
        <v>2164.4</v>
      </c>
      <c r="AT138" s="46"/>
      <c r="AU138" s="46"/>
      <c r="AV138" s="46"/>
      <c r="AW138" s="46"/>
      <c r="AX138" s="46"/>
      <c r="AY138" s="46"/>
    </row>
    <row r="139" spans="4:51" s="1" customFormat="1" ht="15.75" hidden="1">
      <c r="D139" s="41"/>
      <c r="E139" s="49"/>
      <c r="F139" s="58"/>
      <c r="G139" s="58"/>
      <c r="H139" s="58"/>
      <c r="I139" s="58"/>
      <c r="J139" s="58"/>
      <c r="K139" s="55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49">
        <f t="shared" si="54"/>
        <v>0</v>
      </c>
      <c r="AT139" s="46"/>
      <c r="AU139" s="46"/>
      <c r="AV139" s="46"/>
      <c r="AW139" s="46"/>
      <c r="AX139" s="46"/>
      <c r="AY139" s="46"/>
    </row>
    <row r="140" spans="4:51" s="1" customFormat="1" ht="15.75" hidden="1">
      <c r="D140" s="41"/>
      <c r="E140" s="49"/>
      <c r="F140" s="58"/>
      <c r="G140" s="58"/>
      <c r="H140" s="58"/>
      <c r="I140" s="58"/>
      <c r="J140" s="58"/>
      <c r="K140" s="55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49">
        <f t="shared" si="54"/>
        <v>0</v>
      </c>
      <c r="AT140" s="46"/>
      <c r="AU140" s="46"/>
      <c r="AV140" s="46"/>
      <c r="AW140" s="46"/>
      <c r="AX140" s="46"/>
      <c r="AY140" s="46"/>
    </row>
    <row r="141" spans="4:51" s="1" customFormat="1" ht="63">
      <c r="D141" s="57">
        <v>70732</v>
      </c>
      <c r="E141" s="48" t="s">
        <v>43</v>
      </c>
      <c r="F141" s="49"/>
      <c r="G141" s="49"/>
      <c r="H141" s="49"/>
      <c r="I141" s="49"/>
      <c r="J141" s="49"/>
      <c r="K141" s="50">
        <v>19800</v>
      </c>
      <c r="L141" s="49">
        <v>3416</v>
      </c>
      <c r="M141" s="49">
        <v>3285.1000000000004</v>
      </c>
      <c r="N141" s="49"/>
      <c r="O141" s="49"/>
      <c r="P141" s="49"/>
      <c r="Q141" s="49"/>
      <c r="R141" s="49"/>
      <c r="S141" s="49"/>
      <c r="T141" s="49"/>
      <c r="U141" s="49"/>
      <c r="V141" s="49"/>
      <c r="W141" s="49">
        <v>800</v>
      </c>
      <c r="X141" s="49"/>
      <c r="Y141" s="49"/>
      <c r="Z141" s="49"/>
      <c r="AA141" s="49"/>
      <c r="AB141" s="49"/>
      <c r="AC141" s="49"/>
      <c r="AD141" s="49">
        <v>1000</v>
      </c>
      <c r="AE141" s="49"/>
      <c r="AF141" s="49"/>
      <c r="AG141" s="49"/>
      <c r="AH141" s="49"/>
      <c r="AI141" s="49"/>
      <c r="AJ141" s="49">
        <v>0</v>
      </c>
      <c r="AK141" s="49">
        <v>0</v>
      </c>
      <c r="AL141" s="49">
        <v>0</v>
      </c>
      <c r="AM141" s="49">
        <v>0</v>
      </c>
      <c r="AN141" s="49">
        <v>0</v>
      </c>
      <c r="AO141" s="49"/>
      <c r="AP141" s="49">
        <v>0</v>
      </c>
      <c r="AQ141" s="49">
        <v>0</v>
      </c>
      <c r="AR141" s="49">
        <f t="shared" si="54"/>
        <v>28301.1</v>
      </c>
      <c r="AT141" s="46">
        <f>K141/12</f>
        <v>1650</v>
      </c>
      <c r="AU141" s="46">
        <f>L141/12</f>
        <v>284.6666666666667</v>
      </c>
      <c r="AV141" s="46">
        <f>M141/12</f>
        <v>273.7583333333334</v>
      </c>
      <c r="AW141" s="46">
        <f>W141/12</f>
        <v>66.66666666666667</v>
      </c>
      <c r="AX141" s="46">
        <f>AD141/12</f>
        <v>83.33333333333333</v>
      </c>
      <c r="AY141" s="46">
        <f>AJ141/12</f>
        <v>0</v>
      </c>
    </row>
    <row r="142" spans="4:51" s="1" customFormat="1" ht="15.75" hidden="1">
      <c r="D142" s="51"/>
      <c r="E142" s="52" t="s">
        <v>22</v>
      </c>
      <c r="F142" s="49"/>
      <c r="G142" s="49"/>
      <c r="H142" s="49"/>
      <c r="I142" s="49"/>
      <c r="J142" s="49"/>
      <c r="K142" s="53">
        <f aca="true" t="shared" si="71" ref="K142:AQ142">ROUND((K141*K$2/100),1)</f>
        <v>4158</v>
      </c>
      <c r="L142" s="54">
        <f>ROUND((L141*L$2/100),1)</f>
        <v>696.9</v>
      </c>
      <c r="M142" s="54"/>
      <c r="N142" s="54">
        <f t="shared" si="71"/>
        <v>0</v>
      </c>
      <c r="O142" s="54">
        <f t="shared" si="71"/>
        <v>0</v>
      </c>
      <c r="P142" s="54">
        <f t="shared" si="71"/>
        <v>0</v>
      </c>
      <c r="Q142" s="54">
        <f t="shared" si="71"/>
        <v>0</v>
      </c>
      <c r="R142" s="54">
        <f t="shared" si="71"/>
        <v>0</v>
      </c>
      <c r="S142" s="54">
        <f t="shared" si="71"/>
        <v>0</v>
      </c>
      <c r="T142" s="54">
        <f t="shared" si="71"/>
        <v>0</v>
      </c>
      <c r="U142" s="54">
        <f t="shared" si="71"/>
        <v>0</v>
      </c>
      <c r="V142" s="54"/>
      <c r="W142" s="54"/>
      <c r="X142" s="54">
        <f t="shared" si="71"/>
        <v>0</v>
      </c>
      <c r="Y142" s="54">
        <f>ROUND((Y141*Y$2/100),1)</f>
        <v>0</v>
      </c>
      <c r="Z142" s="54">
        <f t="shared" si="71"/>
        <v>0</v>
      </c>
      <c r="AA142" s="54">
        <f t="shared" si="71"/>
        <v>0</v>
      </c>
      <c r="AB142" s="54">
        <f t="shared" si="71"/>
        <v>0</v>
      </c>
      <c r="AC142" s="54">
        <f t="shared" si="71"/>
        <v>0</v>
      </c>
      <c r="AD142" s="54">
        <f t="shared" si="71"/>
        <v>519</v>
      </c>
      <c r="AE142" s="54">
        <f t="shared" si="71"/>
        <v>0</v>
      </c>
      <c r="AF142" s="54">
        <f t="shared" si="71"/>
        <v>0</v>
      </c>
      <c r="AG142" s="54">
        <f t="shared" si="71"/>
        <v>0</v>
      </c>
      <c r="AH142" s="54">
        <f t="shared" si="71"/>
        <v>0</v>
      </c>
      <c r="AI142" s="54">
        <f t="shared" si="71"/>
        <v>0</v>
      </c>
      <c r="AJ142" s="54">
        <f t="shared" si="71"/>
        <v>0</v>
      </c>
      <c r="AK142" s="54">
        <f t="shared" si="71"/>
        <v>0</v>
      </c>
      <c r="AL142" s="54">
        <f t="shared" si="71"/>
        <v>0</v>
      </c>
      <c r="AM142" s="54">
        <f t="shared" si="71"/>
        <v>0</v>
      </c>
      <c r="AN142" s="54">
        <f t="shared" si="71"/>
        <v>0</v>
      </c>
      <c r="AO142" s="54"/>
      <c r="AP142" s="54">
        <f t="shared" si="71"/>
        <v>0</v>
      </c>
      <c r="AQ142" s="54">
        <f t="shared" si="71"/>
        <v>0</v>
      </c>
      <c r="AR142" s="49">
        <f t="shared" si="54"/>
        <v>5373.9</v>
      </c>
      <c r="AS142" s="1" t="b">
        <f>SUM(K141:AQ141)=AR141</f>
        <v>1</v>
      </c>
      <c r="AT142" s="46"/>
      <c r="AU142" s="46"/>
      <c r="AV142" s="46"/>
      <c r="AW142" s="46"/>
      <c r="AX142" s="46"/>
      <c r="AY142" s="46"/>
    </row>
    <row r="143" spans="4:51" s="1" customFormat="1" ht="15.75" hidden="1">
      <c r="D143" s="51"/>
      <c r="E143" s="52" t="s">
        <v>23</v>
      </c>
      <c r="F143" s="49"/>
      <c r="G143" s="49"/>
      <c r="H143" s="49"/>
      <c r="I143" s="49"/>
      <c r="J143" s="49"/>
      <c r="K143" s="53">
        <f aca="true" t="shared" si="72" ref="K143:AQ143">ROUND((K141*K$3/100),1)</f>
        <v>6375.6</v>
      </c>
      <c r="L143" s="54">
        <f>ROUND((L141*L$3/100),1)</f>
        <v>1188.8</v>
      </c>
      <c r="M143" s="54"/>
      <c r="N143" s="54">
        <f t="shared" si="72"/>
        <v>0</v>
      </c>
      <c r="O143" s="54">
        <f t="shared" si="72"/>
        <v>0</v>
      </c>
      <c r="P143" s="54">
        <f t="shared" si="72"/>
        <v>0</v>
      </c>
      <c r="Q143" s="54">
        <f t="shared" si="72"/>
        <v>0</v>
      </c>
      <c r="R143" s="54">
        <f t="shared" si="72"/>
        <v>0</v>
      </c>
      <c r="S143" s="54">
        <f t="shared" si="72"/>
        <v>0</v>
      </c>
      <c r="T143" s="54">
        <f t="shared" si="72"/>
        <v>0</v>
      </c>
      <c r="U143" s="54">
        <f t="shared" si="72"/>
        <v>0</v>
      </c>
      <c r="V143" s="54"/>
      <c r="W143" s="54"/>
      <c r="X143" s="54">
        <f t="shared" si="72"/>
        <v>0</v>
      </c>
      <c r="Y143" s="54">
        <f>ROUND((Y141*Y$3/100),1)</f>
        <v>0</v>
      </c>
      <c r="Z143" s="54">
        <f t="shared" si="72"/>
        <v>0</v>
      </c>
      <c r="AA143" s="54">
        <f t="shared" si="72"/>
        <v>0</v>
      </c>
      <c r="AB143" s="54">
        <f t="shared" si="72"/>
        <v>0</v>
      </c>
      <c r="AC143" s="54">
        <f t="shared" si="72"/>
        <v>0</v>
      </c>
      <c r="AD143" s="54">
        <f t="shared" si="72"/>
        <v>172</v>
      </c>
      <c r="AE143" s="54">
        <f t="shared" si="72"/>
        <v>0</v>
      </c>
      <c r="AF143" s="54">
        <f t="shared" si="72"/>
        <v>0</v>
      </c>
      <c r="AG143" s="54">
        <f t="shared" si="72"/>
        <v>0</v>
      </c>
      <c r="AH143" s="54">
        <f t="shared" si="72"/>
        <v>0</v>
      </c>
      <c r="AI143" s="54">
        <f t="shared" si="72"/>
        <v>0</v>
      </c>
      <c r="AJ143" s="54">
        <f t="shared" si="72"/>
        <v>0</v>
      </c>
      <c r="AK143" s="54">
        <f t="shared" si="72"/>
        <v>0</v>
      </c>
      <c r="AL143" s="54">
        <f t="shared" si="72"/>
        <v>0</v>
      </c>
      <c r="AM143" s="54">
        <f t="shared" si="72"/>
        <v>0</v>
      </c>
      <c r="AN143" s="54">
        <f t="shared" si="72"/>
        <v>0</v>
      </c>
      <c r="AO143" s="54"/>
      <c r="AP143" s="54">
        <f t="shared" si="72"/>
        <v>0</v>
      </c>
      <c r="AQ143" s="54">
        <f t="shared" si="72"/>
        <v>0</v>
      </c>
      <c r="AR143" s="49">
        <f t="shared" si="54"/>
        <v>7736.400000000001</v>
      </c>
      <c r="AT143" s="46"/>
      <c r="AU143" s="46"/>
      <c r="AV143" s="46"/>
      <c r="AW143" s="46"/>
      <c r="AX143" s="46"/>
      <c r="AY143" s="46"/>
    </row>
    <row r="144" spans="4:51" s="1" customFormat="1" ht="15.75" hidden="1">
      <c r="D144" s="51"/>
      <c r="E144" s="52" t="s">
        <v>24</v>
      </c>
      <c r="F144" s="49"/>
      <c r="G144" s="49"/>
      <c r="H144" s="49"/>
      <c r="I144" s="49"/>
      <c r="J144" s="49"/>
      <c r="K144" s="53">
        <f aca="true" t="shared" si="73" ref="K144:AQ144">ROUND((K141*K$4/100),1)</f>
        <v>3781.8</v>
      </c>
      <c r="L144" s="54">
        <f>ROUND((L141*L$4/100),1)</f>
        <v>632</v>
      </c>
      <c r="M144" s="54"/>
      <c r="N144" s="54">
        <f t="shared" si="73"/>
        <v>0</v>
      </c>
      <c r="O144" s="54">
        <f t="shared" si="73"/>
        <v>0</v>
      </c>
      <c r="P144" s="54">
        <f t="shared" si="73"/>
        <v>0</v>
      </c>
      <c r="Q144" s="54">
        <f t="shared" si="73"/>
        <v>0</v>
      </c>
      <c r="R144" s="54">
        <f t="shared" si="73"/>
        <v>0</v>
      </c>
      <c r="S144" s="54">
        <f t="shared" si="73"/>
        <v>0</v>
      </c>
      <c r="T144" s="54">
        <f t="shared" si="73"/>
        <v>0</v>
      </c>
      <c r="U144" s="54">
        <f t="shared" si="73"/>
        <v>0</v>
      </c>
      <c r="V144" s="54"/>
      <c r="W144" s="54"/>
      <c r="X144" s="54">
        <f t="shared" si="73"/>
        <v>0</v>
      </c>
      <c r="Y144" s="54">
        <f>ROUND((Y141*Y$4/100),1)</f>
        <v>0</v>
      </c>
      <c r="Z144" s="54">
        <f t="shared" si="73"/>
        <v>0</v>
      </c>
      <c r="AA144" s="54">
        <f t="shared" si="73"/>
        <v>0</v>
      </c>
      <c r="AB144" s="54">
        <f t="shared" si="73"/>
        <v>0</v>
      </c>
      <c r="AC144" s="54">
        <f t="shared" si="73"/>
        <v>0</v>
      </c>
      <c r="AD144" s="54">
        <f t="shared" si="73"/>
        <v>101</v>
      </c>
      <c r="AE144" s="54">
        <f t="shared" si="73"/>
        <v>0</v>
      </c>
      <c r="AF144" s="54">
        <f t="shared" si="73"/>
        <v>0</v>
      </c>
      <c r="AG144" s="54">
        <f t="shared" si="73"/>
        <v>0</v>
      </c>
      <c r="AH144" s="54">
        <f t="shared" si="73"/>
        <v>0</v>
      </c>
      <c r="AI144" s="54">
        <f t="shared" si="73"/>
        <v>0</v>
      </c>
      <c r="AJ144" s="54">
        <f t="shared" si="73"/>
        <v>0</v>
      </c>
      <c r="AK144" s="54">
        <f t="shared" si="73"/>
        <v>0</v>
      </c>
      <c r="AL144" s="54">
        <f t="shared" si="73"/>
        <v>0</v>
      </c>
      <c r="AM144" s="54">
        <f t="shared" si="73"/>
        <v>0</v>
      </c>
      <c r="AN144" s="54">
        <f t="shared" si="73"/>
        <v>0</v>
      </c>
      <c r="AO144" s="54"/>
      <c r="AP144" s="54">
        <f t="shared" si="73"/>
        <v>0</v>
      </c>
      <c r="AQ144" s="54">
        <f t="shared" si="73"/>
        <v>0</v>
      </c>
      <c r="AR144" s="49">
        <f t="shared" si="54"/>
        <v>4514.8</v>
      </c>
      <c r="AT144" s="46"/>
      <c r="AU144" s="46"/>
      <c r="AV144" s="46"/>
      <c r="AW144" s="46"/>
      <c r="AX144" s="46"/>
      <c r="AY144" s="46"/>
    </row>
    <row r="145" spans="4:51" s="1" customFormat="1" ht="15.75" hidden="1">
      <c r="D145" s="51" t="s">
        <v>25</v>
      </c>
      <c r="E145" s="52" t="s">
        <v>26</v>
      </c>
      <c r="F145" s="49"/>
      <c r="G145" s="49"/>
      <c r="H145" s="49"/>
      <c r="I145" s="49"/>
      <c r="J145" s="49"/>
      <c r="K145" s="53">
        <f aca="true" t="shared" si="74" ref="K145:AQ145">K141-K142-K143-K144</f>
        <v>5484.599999999999</v>
      </c>
      <c r="L145" s="54">
        <f>L141-L142-L143-L144</f>
        <v>898.3</v>
      </c>
      <c r="M145" s="54"/>
      <c r="N145" s="54">
        <f t="shared" si="74"/>
        <v>0</v>
      </c>
      <c r="O145" s="54">
        <f t="shared" si="74"/>
        <v>0</v>
      </c>
      <c r="P145" s="54">
        <f t="shared" si="74"/>
        <v>0</v>
      </c>
      <c r="Q145" s="54">
        <f t="shared" si="74"/>
        <v>0</v>
      </c>
      <c r="R145" s="54">
        <f t="shared" si="74"/>
        <v>0</v>
      </c>
      <c r="S145" s="54">
        <f t="shared" si="74"/>
        <v>0</v>
      </c>
      <c r="T145" s="54">
        <f t="shared" si="74"/>
        <v>0</v>
      </c>
      <c r="U145" s="54">
        <f t="shared" si="74"/>
        <v>0</v>
      </c>
      <c r="V145" s="54"/>
      <c r="W145" s="54"/>
      <c r="X145" s="54">
        <f t="shared" si="74"/>
        <v>0</v>
      </c>
      <c r="Y145" s="54">
        <f>Y141-Y142-Y143-Y144</f>
        <v>0</v>
      </c>
      <c r="Z145" s="54">
        <f t="shared" si="74"/>
        <v>0</v>
      </c>
      <c r="AA145" s="54">
        <f t="shared" si="74"/>
        <v>0</v>
      </c>
      <c r="AB145" s="54">
        <f t="shared" si="74"/>
        <v>0</v>
      </c>
      <c r="AC145" s="54">
        <f t="shared" si="74"/>
        <v>0</v>
      </c>
      <c r="AD145" s="54">
        <f t="shared" si="74"/>
        <v>208</v>
      </c>
      <c r="AE145" s="54">
        <f t="shared" si="74"/>
        <v>0</v>
      </c>
      <c r="AF145" s="54">
        <f t="shared" si="74"/>
        <v>0</v>
      </c>
      <c r="AG145" s="54">
        <f t="shared" si="74"/>
        <v>0</v>
      </c>
      <c r="AH145" s="54">
        <f t="shared" si="74"/>
        <v>0</v>
      </c>
      <c r="AI145" s="54">
        <f t="shared" si="74"/>
        <v>0</v>
      </c>
      <c r="AJ145" s="54">
        <f t="shared" si="74"/>
        <v>0</v>
      </c>
      <c r="AK145" s="54">
        <f t="shared" si="74"/>
        <v>0</v>
      </c>
      <c r="AL145" s="54">
        <f t="shared" si="74"/>
        <v>0</v>
      </c>
      <c r="AM145" s="54">
        <f t="shared" si="74"/>
        <v>0</v>
      </c>
      <c r="AN145" s="54">
        <f t="shared" si="74"/>
        <v>0</v>
      </c>
      <c r="AO145" s="54"/>
      <c r="AP145" s="54">
        <f t="shared" si="74"/>
        <v>0</v>
      </c>
      <c r="AQ145" s="54">
        <f t="shared" si="74"/>
        <v>0</v>
      </c>
      <c r="AR145" s="49">
        <f t="shared" si="54"/>
        <v>6590.9</v>
      </c>
      <c r="AT145" s="46"/>
      <c r="AU145" s="46"/>
      <c r="AV145" s="46"/>
      <c r="AW145" s="46"/>
      <c r="AX145" s="46"/>
      <c r="AY145" s="46"/>
    </row>
    <row r="146" spans="4:51" s="1" customFormat="1" ht="15.75" hidden="1">
      <c r="D146" s="41"/>
      <c r="E146" s="49"/>
      <c r="F146" s="58"/>
      <c r="G146" s="58"/>
      <c r="H146" s="58"/>
      <c r="I146" s="58"/>
      <c r="J146" s="58"/>
      <c r="K146" s="55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49">
        <f t="shared" si="54"/>
        <v>0</v>
      </c>
      <c r="AT146" s="46"/>
      <c r="AU146" s="46"/>
      <c r="AV146" s="46"/>
      <c r="AW146" s="46"/>
      <c r="AX146" s="46"/>
      <c r="AY146" s="46"/>
    </row>
    <row r="147" spans="4:51" s="1" customFormat="1" ht="15.75" hidden="1">
      <c r="D147" s="41"/>
      <c r="E147" s="49"/>
      <c r="F147" s="58"/>
      <c r="G147" s="58"/>
      <c r="H147" s="58"/>
      <c r="I147" s="58"/>
      <c r="J147" s="58"/>
      <c r="K147" s="55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49">
        <f t="shared" si="54"/>
        <v>0</v>
      </c>
      <c r="AT147" s="46"/>
      <c r="AU147" s="46"/>
      <c r="AV147" s="46"/>
      <c r="AW147" s="46"/>
      <c r="AX147" s="46"/>
      <c r="AY147" s="46"/>
    </row>
    <row r="148" spans="4:51" s="1" customFormat="1" ht="47.25" hidden="1">
      <c r="D148" s="57">
        <v>70732</v>
      </c>
      <c r="E148" s="48" t="s">
        <v>44</v>
      </c>
      <c r="F148" s="49"/>
      <c r="G148" s="49"/>
      <c r="H148" s="49"/>
      <c r="I148" s="49"/>
      <c r="J148" s="49"/>
      <c r="K148" s="50"/>
      <c r="L148" s="49"/>
      <c r="M148" s="49"/>
      <c r="N148" s="49"/>
      <c r="O148" s="49"/>
      <c r="P148" s="49"/>
      <c r="Q148" s="49"/>
      <c r="R148" s="49"/>
      <c r="S148" s="49">
        <v>0</v>
      </c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>
        <v>0</v>
      </c>
      <c r="AK148" s="49">
        <v>0</v>
      </c>
      <c r="AL148" s="49">
        <v>0</v>
      </c>
      <c r="AM148" s="49">
        <v>0</v>
      </c>
      <c r="AN148" s="49">
        <v>0</v>
      </c>
      <c r="AO148" s="49"/>
      <c r="AP148" s="49">
        <v>0</v>
      </c>
      <c r="AQ148" s="49">
        <v>0</v>
      </c>
      <c r="AR148" s="49">
        <f t="shared" si="54"/>
        <v>0</v>
      </c>
      <c r="AT148" s="46">
        <f>K148/12</f>
        <v>0</v>
      </c>
      <c r="AU148" s="46">
        <f>L148/12</f>
        <v>0</v>
      </c>
      <c r="AV148" s="46">
        <f>M148/12</f>
        <v>0</v>
      </c>
      <c r="AW148" s="46">
        <f>W148/12</f>
        <v>0</v>
      </c>
      <c r="AX148" s="46">
        <f>AD148/12</f>
        <v>0</v>
      </c>
      <c r="AY148" s="46">
        <f>AJ148/12</f>
        <v>0</v>
      </c>
    </row>
    <row r="149" spans="4:51" s="1" customFormat="1" ht="15.75" hidden="1">
      <c r="D149" s="51"/>
      <c r="E149" s="52" t="s">
        <v>22</v>
      </c>
      <c r="F149" s="49"/>
      <c r="G149" s="49"/>
      <c r="H149" s="49"/>
      <c r="I149" s="49"/>
      <c r="J149" s="49"/>
      <c r="K149" s="53">
        <f aca="true" t="shared" si="75" ref="K149:AQ149">ROUND((K148*K$2/100),1)</f>
        <v>0</v>
      </c>
      <c r="L149" s="54">
        <f>ROUND((L148*L$2/100),1)</f>
        <v>0</v>
      </c>
      <c r="M149" s="54"/>
      <c r="N149" s="54">
        <f t="shared" si="75"/>
        <v>0</v>
      </c>
      <c r="O149" s="54">
        <f t="shared" si="75"/>
        <v>0</v>
      </c>
      <c r="P149" s="54">
        <f t="shared" si="75"/>
        <v>0</v>
      </c>
      <c r="Q149" s="54">
        <f t="shared" si="75"/>
        <v>0</v>
      </c>
      <c r="R149" s="54">
        <f t="shared" si="75"/>
        <v>0</v>
      </c>
      <c r="S149" s="54">
        <f t="shared" si="75"/>
        <v>0</v>
      </c>
      <c r="T149" s="54">
        <f t="shared" si="75"/>
        <v>0</v>
      </c>
      <c r="U149" s="54">
        <f t="shared" si="75"/>
        <v>0</v>
      </c>
      <c r="V149" s="54"/>
      <c r="W149" s="54"/>
      <c r="X149" s="54">
        <f t="shared" si="75"/>
        <v>0</v>
      </c>
      <c r="Y149" s="54">
        <f t="shared" si="75"/>
        <v>0</v>
      </c>
      <c r="Z149" s="54">
        <f t="shared" si="75"/>
        <v>0</v>
      </c>
      <c r="AA149" s="54">
        <f t="shared" si="75"/>
        <v>0</v>
      </c>
      <c r="AB149" s="54">
        <f t="shared" si="75"/>
        <v>0</v>
      </c>
      <c r="AC149" s="54">
        <f t="shared" si="75"/>
        <v>0</v>
      </c>
      <c r="AD149" s="54">
        <f t="shared" si="75"/>
        <v>0</v>
      </c>
      <c r="AE149" s="54">
        <f t="shared" si="75"/>
        <v>0</v>
      </c>
      <c r="AF149" s="54">
        <f t="shared" si="75"/>
        <v>0</v>
      </c>
      <c r="AG149" s="54">
        <f t="shared" si="75"/>
        <v>0</v>
      </c>
      <c r="AH149" s="54">
        <f t="shared" si="75"/>
        <v>0</v>
      </c>
      <c r="AI149" s="54">
        <f t="shared" si="75"/>
        <v>0</v>
      </c>
      <c r="AJ149" s="54">
        <f t="shared" si="75"/>
        <v>0</v>
      </c>
      <c r="AK149" s="54">
        <f t="shared" si="75"/>
        <v>0</v>
      </c>
      <c r="AL149" s="54">
        <f t="shared" si="75"/>
        <v>0</v>
      </c>
      <c r="AM149" s="54">
        <f t="shared" si="75"/>
        <v>0</v>
      </c>
      <c r="AN149" s="54">
        <f t="shared" si="75"/>
        <v>0</v>
      </c>
      <c r="AO149" s="54"/>
      <c r="AP149" s="54">
        <f t="shared" si="75"/>
        <v>0</v>
      </c>
      <c r="AQ149" s="54">
        <f t="shared" si="75"/>
        <v>0</v>
      </c>
      <c r="AR149" s="49">
        <f t="shared" si="54"/>
        <v>0</v>
      </c>
      <c r="AS149" s="1" t="b">
        <f>SUM(K148:AQ148)=AR148</f>
        <v>1</v>
      </c>
      <c r="AT149" s="46">
        <f>K149/12</f>
        <v>0</v>
      </c>
      <c r="AU149" s="46">
        <f>L149/12</f>
        <v>0</v>
      </c>
      <c r="AV149" s="46">
        <f>M149/12</f>
        <v>0</v>
      </c>
      <c r="AW149" s="46">
        <f>W149/12</f>
        <v>0</v>
      </c>
      <c r="AX149" s="46">
        <f>AD149/12</f>
        <v>0</v>
      </c>
      <c r="AY149" s="46">
        <f>AJ149/12</f>
        <v>0</v>
      </c>
    </row>
    <row r="150" spans="4:51" s="1" customFormat="1" ht="15.75" hidden="1">
      <c r="D150" s="51"/>
      <c r="E150" s="52" t="s">
        <v>23</v>
      </c>
      <c r="F150" s="49"/>
      <c r="G150" s="49"/>
      <c r="H150" s="49"/>
      <c r="I150" s="49"/>
      <c r="J150" s="49"/>
      <c r="K150" s="53">
        <f aca="true" t="shared" si="76" ref="K150:AQ150">ROUND((K148*K$3/100),1)</f>
        <v>0</v>
      </c>
      <c r="L150" s="54">
        <f>ROUND((L148*L$3/100),1)</f>
        <v>0</v>
      </c>
      <c r="M150" s="54"/>
      <c r="N150" s="54">
        <f t="shared" si="76"/>
        <v>0</v>
      </c>
      <c r="O150" s="54">
        <f t="shared" si="76"/>
        <v>0</v>
      </c>
      <c r="P150" s="54">
        <f t="shared" si="76"/>
        <v>0</v>
      </c>
      <c r="Q150" s="54">
        <f t="shared" si="76"/>
        <v>0</v>
      </c>
      <c r="R150" s="54">
        <f t="shared" si="76"/>
        <v>0</v>
      </c>
      <c r="S150" s="54">
        <f t="shared" si="76"/>
        <v>0</v>
      </c>
      <c r="T150" s="54">
        <f t="shared" si="76"/>
        <v>0</v>
      </c>
      <c r="U150" s="54">
        <f t="shared" si="76"/>
        <v>0</v>
      </c>
      <c r="V150" s="54"/>
      <c r="W150" s="54"/>
      <c r="X150" s="54">
        <f t="shared" si="76"/>
        <v>0</v>
      </c>
      <c r="Y150" s="54">
        <f t="shared" si="76"/>
        <v>0</v>
      </c>
      <c r="Z150" s="54">
        <f t="shared" si="76"/>
        <v>0</v>
      </c>
      <c r="AA150" s="54">
        <f t="shared" si="76"/>
        <v>0</v>
      </c>
      <c r="AB150" s="54">
        <f t="shared" si="76"/>
        <v>0</v>
      </c>
      <c r="AC150" s="54">
        <f t="shared" si="76"/>
        <v>0</v>
      </c>
      <c r="AD150" s="54">
        <f t="shared" si="76"/>
        <v>0</v>
      </c>
      <c r="AE150" s="54">
        <f t="shared" si="76"/>
        <v>0</v>
      </c>
      <c r="AF150" s="54">
        <f t="shared" si="76"/>
        <v>0</v>
      </c>
      <c r="AG150" s="54">
        <f t="shared" si="76"/>
        <v>0</v>
      </c>
      <c r="AH150" s="54">
        <f t="shared" si="76"/>
        <v>0</v>
      </c>
      <c r="AI150" s="54">
        <f t="shared" si="76"/>
        <v>0</v>
      </c>
      <c r="AJ150" s="54">
        <f t="shared" si="76"/>
        <v>0</v>
      </c>
      <c r="AK150" s="54">
        <f t="shared" si="76"/>
        <v>0</v>
      </c>
      <c r="AL150" s="54">
        <f t="shared" si="76"/>
        <v>0</v>
      </c>
      <c r="AM150" s="54">
        <f t="shared" si="76"/>
        <v>0</v>
      </c>
      <c r="AN150" s="54">
        <f t="shared" si="76"/>
        <v>0</v>
      </c>
      <c r="AO150" s="54"/>
      <c r="AP150" s="54">
        <f t="shared" si="76"/>
        <v>0</v>
      </c>
      <c r="AQ150" s="54">
        <f t="shared" si="76"/>
        <v>0</v>
      </c>
      <c r="AR150" s="49">
        <f t="shared" si="54"/>
        <v>0</v>
      </c>
      <c r="AT150" s="46">
        <f>K150/12</f>
        <v>0</v>
      </c>
      <c r="AU150" s="46">
        <f>L150/12</f>
        <v>0</v>
      </c>
      <c r="AV150" s="46">
        <f>M150/12</f>
        <v>0</v>
      </c>
      <c r="AW150" s="46">
        <f>W150/12</f>
        <v>0</v>
      </c>
      <c r="AX150" s="46">
        <f>AD150/12</f>
        <v>0</v>
      </c>
      <c r="AY150" s="46">
        <f>AJ150/12</f>
        <v>0</v>
      </c>
    </row>
    <row r="151" spans="4:51" s="1" customFormat="1" ht="15.75" hidden="1">
      <c r="D151" s="51"/>
      <c r="E151" s="52" t="s">
        <v>24</v>
      </c>
      <c r="F151" s="49"/>
      <c r="G151" s="49"/>
      <c r="H151" s="49"/>
      <c r="I151" s="49"/>
      <c r="J151" s="49"/>
      <c r="K151" s="53">
        <f aca="true" t="shared" si="77" ref="K151:AQ151">ROUND((K148*K$4/100),1)</f>
        <v>0</v>
      </c>
      <c r="L151" s="54">
        <f>ROUND((L148*L$4/100),1)</f>
        <v>0</v>
      </c>
      <c r="M151" s="54"/>
      <c r="N151" s="54">
        <f t="shared" si="77"/>
        <v>0</v>
      </c>
      <c r="O151" s="54">
        <f t="shared" si="77"/>
        <v>0</v>
      </c>
      <c r="P151" s="54">
        <f t="shared" si="77"/>
        <v>0</v>
      </c>
      <c r="Q151" s="54">
        <f t="shared" si="77"/>
        <v>0</v>
      </c>
      <c r="R151" s="54">
        <f t="shared" si="77"/>
        <v>0</v>
      </c>
      <c r="S151" s="54">
        <f t="shared" si="77"/>
        <v>0</v>
      </c>
      <c r="T151" s="54">
        <f t="shared" si="77"/>
        <v>0</v>
      </c>
      <c r="U151" s="54">
        <f t="shared" si="77"/>
        <v>0</v>
      </c>
      <c r="V151" s="54"/>
      <c r="W151" s="54"/>
      <c r="X151" s="54">
        <f t="shared" si="77"/>
        <v>0</v>
      </c>
      <c r="Y151" s="54">
        <f t="shared" si="77"/>
        <v>0</v>
      </c>
      <c r="Z151" s="54">
        <f t="shared" si="77"/>
        <v>0</v>
      </c>
      <c r="AA151" s="54">
        <f t="shared" si="77"/>
        <v>0</v>
      </c>
      <c r="AB151" s="54">
        <f t="shared" si="77"/>
        <v>0</v>
      </c>
      <c r="AC151" s="54">
        <f t="shared" si="77"/>
        <v>0</v>
      </c>
      <c r="AD151" s="54">
        <f t="shared" si="77"/>
        <v>0</v>
      </c>
      <c r="AE151" s="54">
        <f t="shared" si="77"/>
        <v>0</v>
      </c>
      <c r="AF151" s="54">
        <f t="shared" si="77"/>
        <v>0</v>
      </c>
      <c r="AG151" s="54">
        <f t="shared" si="77"/>
        <v>0</v>
      </c>
      <c r="AH151" s="54">
        <f t="shared" si="77"/>
        <v>0</v>
      </c>
      <c r="AI151" s="54">
        <f t="shared" si="77"/>
        <v>0</v>
      </c>
      <c r="AJ151" s="54">
        <f t="shared" si="77"/>
        <v>0</v>
      </c>
      <c r="AK151" s="54">
        <f t="shared" si="77"/>
        <v>0</v>
      </c>
      <c r="AL151" s="54">
        <f t="shared" si="77"/>
        <v>0</v>
      </c>
      <c r="AM151" s="54">
        <f t="shared" si="77"/>
        <v>0</v>
      </c>
      <c r="AN151" s="54">
        <f t="shared" si="77"/>
        <v>0</v>
      </c>
      <c r="AO151" s="54"/>
      <c r="AP151" s="54">
        <f t="shared" si="77"/>
        <v>0</v>
      </c>
      <c r="AQ151" s="54">
        <f t="shared" si="77"/>
        <v>0</v>
      </c>
      <c r="AR151" s="49">
        <f t="shared" si="54"/>
        <v>0</v>
      </c>
      <c r="AT151" s="46">
        <f>K151/12</f>
        <v>0</v>
      </c>
      <c r="AU151" s="46">
        <f>L151/12</f>
        <v>0</v>
      </c>
      <c r="AV151" s="46">
        <f>M151/12</f>
        <v>0</v>
      </c>
      <c r="AW151" s="46">
        <f>W151/12</f>
        <v>0</v>
      </c>
      <c r="AX151" s="46">
        <f>AD151/12</f>
        <v>0</v>
      </c>
      <c r="AY151" s="46">
        <f>AJ151/12</f>
        <v>0</v>
      </c>
    </row>
    <row r="152" spans="4:51" s="1" customFormat="1" ht="15.75" hidden="1">
      <c r="D152" s="51" t="s">
        <v>25</v>
      </c>
      <c r="E152" s="52" t="s">
        <v>26</v>
      </c>
      <c r="F152" s="49"/>
      <c r="G152" s="49"/>
      <c r="H152" s="49"/>
      <c r="I152" s="49"/>
      <c r="J152" s="49"/>
      <c r="K152" s="53">
        <f aca="true" t="shared" si="78" ref="K152:AQ152">K148-K149-K150-K151</f>
        <v>0</v>
      </c>
      <c r="L152" s="54">
        <f>L148-L149-L150-L151</f>
        <v>0</v>
      </c>
      <c r="M152" s="54"/>
      <c r="N152" s="54">
        <f t="shared" si="78"/>
        <v>0</v>
      </c>
      <c r="O152" s="54">
        <f t="shared" si="78"/>
        <v>0</v>
      </c>
      <c r="P152" s="54">
        <f t="shared" si="78"/>
        <v>0</v>
      </c>
      <c r="Q152" s="54">
        <f t="shared" si="78"/>
        <v>0</v>
      </c>
      <c r="R152" s="54">
        <f t="shared" si="78"/>
        <v>0</v>
      </c>
      <c r="S152" s="54">
        <f t="shared" si="78"/>
        <v>0</v>
      </c>
      <c r="T152" s="54">
        <f t="shared" si="78"/>
        <v>0</v>
      </c>
      <c r="U152" s="54">
        <f t="shared" si="78"/>
        <v>0</v>
      </c>
      <c r="V152" s="54"/>
      <c r="W152" s="54"/>
      <c r="X152" s="54">
        <f t="shared" si="78"/>
        <v>0</v>
      </c>
      <c r="Y152" s="54">
        <f t="shared" si="78"/>
        <v>0</v>
      </c>
      <c r="Z152" s="54">
        <f t="shared" si="78"/>
        <v>0</v>
      </c>
      <c r="AA152" s="54">
        <f t="shared" si="78"/>
        <v>0</v>
      </c>
      <c r="AB152" s="54">
        <f t="shared" si="78"/>
        <v>0</v>
      </c>
      <c r="AC152" s="54">
        <f t="shared" si="78"/>
        <v>0</v>
      </c>
      <c r="AD152" s="54">
        <f t="shared" si="78"/>
        <v>0</v>
      </c>
      <c r="AE152" s="54">
        <f t="shared" si="78"/>
        <v>0</v>
      </c>
      <c r="AF152" s="54">
        <f t="shared" si="78"/>
        <v>0</v>
      </c>
      <c r="AG152" s="54">
        <f t="shared" si="78"/>
        <v>0</v>
      </c>
      <c r="AH152" s="54">
        <f t="shared" si="78"/>
        <v>0</v>
      </c>
      <c r="AI152" s="54">
        <f t="shared" si="78"/>
        <v>0</v>
      </c>
      <c r="AJ152" s="54">
        <f t="shared" si="78"/>
        <v>0</v>
      </c>
      <c r="AK152" s="54">
        <f t="shared" si="78"/>
        <v>0</v>
      </c>
      <c r="AL152" s="54">
        <f t="shared" si="78"/>
        <v>0</v>
      </c>
      <c r="AM152" s="54">
        <f t="shared" si="78"/>
        <v>0</v>
      </c>
      <c r="AN152" s="54">
        <f t="shared" si="78"/>
        <v>0</v>
      </c>
      <c r="AO152" s="54"/>
      <c r="AP152" s="54">
        <f t="shared" si="78"/>
        <v>0</v>
      </c>
      <c r="AQ152" s="54">
        <f t="shared" si="78"/>
        <v>0</v>
      </c>
      <c r="AR152" s="49">
        <f t="shared" si="54"/>
        <v>0</v>
      </c>
      <c r="AT152" s="46">
        <f>K152/12</f>
        <v>0</v>
      </c>
      <c r="AU152" s="46">
        <f>L152/12</f>
        <v>0</v>
      </c>
      <c r="AV152" s="46">
        <f>M152/12</f>
        <v>0</v>
      </c>
      <c r="AW152" s="46">
        <f>W152/12</f>
        <v>0</v>
      </c>
      <c r="AX152" s="46">
        <f>AD152/12</f>
        <v>0</v>
      </c>
      <c r="AY152" s="46">
        <f>AJ152/12</f>
        <v>0</v>
      </c>
    </row>
    <row r="153" spans="4:51" s="1" customFormat="1" ht="15.75" hidden="1">
      <c r="D153" s="41"/>
      <c r="E153" s="49"/>
      <c r="F153" s="49"/>
      <c r="G153" s="49"/>
      <c r="H153" s="49"/>
      <c r="I153" s="49"/>
      <c r="J153" s="49"/>
      <c r="K153" s="60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49">
        <f t="shared" si="54"/>
        <v>0</v>
      </c>
      <c r="AT153" s="46">
        <f>K153/12</f>
        <v>0</v>
      </c>
      <c r="AU153" s="46">
        <f>L153/12</f>
        <v>0</v>
      </c>
      <c r="AV153" s="46">
        <f>M153/12</f>
        <v>0</v>
      </c>
      <c r="AW153" s="46">
        <f>W153/12</f>
        <v>0</v>
      </c>
      <c r="AX153" s="46">
        <f>AD153/12</f>
        <v>0</v>
      </c>
      <c r="AY153" s="46">
        <f>AJ153/12</f>
        <v>0</v>
      </c>
    </row>
    <row r="154" spans="4:51" s="1" customFormat="1" ht="11.25" customHeight="1" hidden="1">
      <c r="D154" s="41"/>
      <c r="E154" s="49"/>
      <c r="F154" s="49"/>
      <c r="G154" s="49"/>
      <c r="H154" s="49"/>
      <c r="I154" s="49"/>
      <c r="J154" s="49"/>
      <c r="K154" s="60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49">
        <f t="shared" si="54"/>
        <v>0</v>
      </c>
      <c r="AT154" s="46">
        <f>K154/12</f>
        <v>0</v>
      </c>
      <c r="AU154" s="46">
        <f>L154/12</f>
        <v>0</v>
      </c>
      <c r="AV154" s="46">
        <f>M154/12</f>
        <v>0</v>
      </c>
      <c r="AW154" s="46">
        <f>W154/12</f>
        <v>0</v>
      </c>
      <c r="AX154" s="46">
        <f>AD154/12</f>
        <v>0</v>
      </c>
      <c r="AY154" s="46">
        <f>AJ154/12</f>
        <v>0</v>
      </c>
    </row>
    <row r="155" spans="4:51" s="2" customFormat="1" ht="47.25" hidden="1">
      <c r="D155" s="57">
        <v>70732</v>
      </c>
      <c r="E155" s="48" t="s">
        <v>45</v>
      </c>
      <c r="F155" s="49"/>
      <c r="G155" s="49"/>
      <c r="H155" s="49"/>
      <c r="I155" s="49"/>
      <c r="J155" s="49"/>
      <c r="K155" s="50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>
        <v>0</v>
      </c>
      <c r="AQ155" s="49">
        <v>0</v>
      </c>
      <c r="AR155" s="49">
        <f t="shared" si="54"/>
        <v>0</v>
      </c>
      <c r="AS155" s="1"/>
      <c r="AT155" s="46">
        <f>K155/12</f>
        <v>0</v>
      </c>
      <c r="AU155" s="46">
        <f>L155/12</f>
        <v>0</v>
      </c>
      <c r="AV155" s="46">
        <f>M155/12</f>
        <v>0</v>
      </c>
      <c r="AW155" s="46">
        <f>W155/12</f>
        <v>0</v>
      </c>
      <c r="AX155" s="46">
        <f>AD155/12</f>
        <v>0</v>
      </c>
      <c r="AY155" s="46">
        <f>AJ155/12</f>
        <v>0</v>
      </c>
    </row>
    <row r="156" spans="4:51" s="1" customFormat="1" ht="15.75" hidden="1">
      <c r="D156" s="51"/>
      <c r="E156" s="52" t="s">
        <v>22</v>
      </c>
      <c r="F156" s="49"/>
      <c r="G156" s="49"/>
      <c r="H156" s="49"/>
      <c r="I156" s="49"/>
      <c r="J156" s="49"/>
      <c r="K156" s="53">
        <f aca="true" t="shared" si="79" ref="K156:AQ156">ROUND((K155*K$2/100),1)</f>
        <v>0</v>
      </c>
      <c r="L156" s="54">
        <f>ROUND((L155*L$2/100),1)</f>
        <v>0</v>
      </c>
      <c r="M156" s="54"/>
      <c r="N156" s="54">
        <f t="shared" si="79"/>
        <v>0</v>
      </c>
      <c r="O156" s="54">
        <f t="shared" si="79"/>
        <v>0</v>
      </c>
      <c r="P156" s="54">
        <f t="shared" si="79"/>
        <v>0</v>
      </c>
      <c r="Q156" s="54">
        <f t="shared" si="79"/>
        <v>0</v>
      </c>
      <c r="R156" s="54">
        <f t="shared" si="79"/>
        <v>0</v>
      </c>
      <c r="S156" s="54">
        <f t="shared" si="79"/>
        <v>0</v>
      </c>
      <c r="T156" s="54">
        <f t="shared" si="79"/>
        <v>0</v>
      </c>
      <c r="U156" s="54">
        <f t="shared" si="79"/>
        <v>0</v>
      </c>
      <c r="V156" s="54"/>
      <c r="W156" s="54"/>
      <c r="X156" s="54">
        <f t="shared" si="79"/>
        <v>0</v>
      </c>
      <c r="Y156" s="54">
        <f t="shared" si="79"/>
        <v>0</v>
      </c>
      <c r="Z156" s="54">
        <f t="shared" si="79"/>
        <v>0</v>
      </c>
      <c r="AA156" s="54">
        <f t="shared" si="79"/>
        <v>0</v>
      </c>
      <c r="AB156" s="54">
        <f t="shared" si="79"/>
        <v>0</v>
      </c>
      <c r="AC156" s="54">
        <f t="shared" si="79"/>
        <v>0</v>
      </c>
      <c r="AD156" s="54">
        <f t="shared" si="79"/>
        <v>0</v>
      </c>
      <c r="AE156" s="54">
        <f t="shared" si="79"/>
        <v>0</v>
      </c>
      <c r="AF156" s="54">
        <f t="shared" si="79"/>
        <v>0</v>
      </c>
      <c r="AG156" s="54">
        <f t="shared" si="79"/>
        <v>0</v>
      </c>
      <c r="AH156" s="54">
        <f t="shared" si="79"/>
        <v>0</v>
      </c>
      <c r="AI156" s="54">
        <f t="shared" si="79"/>
        <v>0</v>
      </c>
      <c r="AJ156" s="54">
        <f t="shared" si="79"/>
        <v>0</v>
      </c>
      <c r="AK156" s="54">
        <f t="shared" si="79"/>
        <v>0</v>
      </c>
      <c r="AL156" s="54">
        <f t="shared" si="79"/>
        <v>0</v>
      </c>
      <c r="AM156" s="54">
        <f t="shared" si="79"/>
        <v>0</v>
      </c>
      <c r="AN156" s="54">
        <f t="shared" si="79"/>
        <v>0</v>
      </c>
      <c r="AO156" s="54"/>
      <c r="AP156" s="54">
        <f t="shared" si="79"/>
        <v>0</v>
      </c>
      <c r="AQ156" s="54">
        <f t="shared" si="79"/>
        <v>0</v>
      </c>
      <c r="AR156" s="49">
        <f t="shared" si="54"/>
        <v>0</v>
      </c>
      <c r="AS156" s="1" t="b">
        <f>SUM(K155:AQ155)=AR155</f>
        <v>1</v>
      </c>
      <c r="AT156" s="46">
        <f>K156/12</f>
        <v>0</v>
      </c>
      <c r="AU156" s="46">
        <f>L156/12</f>
        <v>0</v>
      </c>
      <c r="AV156" s="46">
        <f>M156/12</f>
        <v>0</v>
      </c>
      <c r="AW156" s="46">
        <f>W156/12</f>
        <v>0</v>
      </c>
      <c r="AX156" s="46">
        <f>AD156/12</f>
        <v>0</v>
      </c>
      <c r="AY156" s="46">
        <f>AJ156/12</f>
        <v>0</v>
      </c>
    </row>
    <row r="157" spans="4:51" s="1" customFormat="1" ht="15.75" hidden="1">
      <c r="D157" s="51"/>
      <c r="E157" s="52" t="s">
        <v>23</v>
      </c>
      <c r="F157" s="49"/>
      <c r="G157" s="49"/>
      <c r="H157" s="49"/>
      <c r="I157" s="49"/>
      <c r="J157" s="49"/>
      <c r="K157" s="53">
        <f aca="true" t="shared" si="80" ref="K157:AQ157">ROUND((K155*K$3/100),1)</f>
        <v>0</v>
      </c>
      <c r="L157" s="54">
        <f>ROUND((L155*L$3/100),1)</f>
        <v>0</v>
      </c>
      <c r="M157" s="54"/>
      <c r="N157" s="54">
        <f t="shared" si="80"/>
        <v>0</v>
      </c>
      <c r="O157" s="54">
        <f t="shared" si="80"/>
        <v>0</v>
      </c>
      <c r="P157" s="54">
        <f t="shared" si="80"/>
        <v>0</v>
      </c>
      <c r="Q157" s="54">
        <f t="shared" si="80"/>
        <v>0</v>
      </c>
      <c r="R157" s="54">
        <f t="shared" si="80"/>
        <v>0</v>
      </c>
      <c r="S157" s="54">
        <f t="shared" si="80"/>
        <v>0</v>
      </c>
      <c r="T157" s="54">
        <f t="shared" si="80"/>
        <v>0</v>
      </c>
      <c r="U157" s="54">
        <f t="shared" si="80"/>
        <v>0</v>
      </c>
      <c r="V157" s="54"/>
      <c r="W157" s="54"/>
      <c r="X157" s="54">
        <f t="shared" si="80"/>
        <v>0</v>
      </c>
      <c r="Y157" s="54">
        <f t="shared" si="80"/>
        <v>0</v>
      </c>
      <c r="Z157" s="54">
        <f t="shared" si="80"/>
        <v>0</v>
      </c>
      <c r="AA157" s="54">
        <f t="shared" si="80"/>
        <v>0</v>
      </c>
      <c r="AB157" s="54">
        <f t="shared" si="80"/>
        <v>0</v>
      </c>
      <c r="AC157" s="54">
        <f t="shared" si="80"/>
        <v>0</v>
      </c>
      <c r="AD157" s="54">
        <f t="shared" si="80"/>
        <v>0</v>
      </c>
      <c r="AE157" s="54">
        <f t="shared" si="80"/>
        <v>0</v>
      </c>
      <c r="AF157" s="54">
        <f t="shared" si="80"/>
        <v>0</v>
      </c>
      <c r="AG157" s="54">
        <f t="shared" si="80"/>
        <v>0</v>
      </c>
      <c r="AH157" s="54">
        <f t="shared" si="80"/>
        <v>0</v>
      </c>
      <c r="AI157" s="54">
        <f t="shared" si="80"/>
        <v>0</v>
      </c>
      <c r="AJ157" s="54">
        <f t="shared" si="80"/>
        <v>0</v>
      </c>
      <c r="AK157" s="54">
        <f t="shared" si="80"/>
        <v>0</v>
      </c>
      <c r="AL157" s="54">
        <f t="shared" si="80"/>
        <v>0</v>
      </c>
      <c r="AM157" s="54">
        <f t="shared" si="80"/>
        <v>0</v>
      </c>
      <c r="AN157" s="54">
        <f t="shared" si="80"/>
        <v>0</v>
      </c>
      <c r="AO157" s="54"/>
      <c r="AP157" s="54">
        <f t="shared" si="80"/>
        <v>0</v>
      </c>
      <c r="AQ157" s="54">
        <f t="shared" si="80"/>
        <v>0</v>
      </c>
      <c r="AR157" s="49">
        <f t="shared" si="54"/>
        <v>0</v>
      </c>
      <c r="AT157" s="46">
        <f>K157/12</f>
        <v>0</v>
      </c>
      <c r="AU157" s="46">
        <f>L157/12</f>
        <v>0</v>
      </c>
      <c r="AV157" s="46">
        <f>M157/12</f>
        <v>0</v>
      </c>
      <c r="AW157" s="46">
        <f>W157/12</f>
        <v>0</v>
      </c>
      <c r="AX157" s="46">
        <f>AD157/12</f>
        <v>0</v>
      </c>
      <c r="AY157" s="46">
        <f>AJ157/12</f>
        <v>0</v>
      </c>
    </row>
    <row r="158" spans="4:51" s="1" customFormat="1" ht="15.75" hidden="1">
      <c r="D158" s="51"/>
      <c r="E158" s="52" t="s">
        <v>24</v>
      </c>
      <c r="F158" s="49"/>
      <c r="G158" s="49"/>
      <c r="H158" s="49"/>
      <c r="I158" s="49"/>
      <c r="J158" s="49"/>
      <c r="K158" s="53">
        <f aca="true" t="shared" si="81" ref="K158:AQ158">ROUND((K155*K$4/100),1)</f>
        <v>0</v>
      </c>
      <c r="L158" s="54">
        <f>ROUND((L155*L$4/100),1)</f>
        <v>0</v>
      </c>
      <c r="M158" s="54"/>
      <c r="N158" s="54">
        <f t="shared" si="81"/>
        <v>0</v>
      </c>
      <c r="O158" s="54">
        <f t="shared" si="81"/>
        <v>0</v>
      </c>
      <c r="P158" s="54">
        <f t="shared" si="81"/>
        <v>0</v>
      </c>
      <c r="Q158" s="54">
        <f t="shared" si="81"/>
        <v>0</v>
      </c>
      <c r="R158" s="54">
        <f t="shared" si="81"/>
        <v>0</v>
      </c>
      <c r="S158" s="54">
        <f t="shared" si="81"/>
        <v>0</v>
      </c>
      <c r="T158" s="54">
        <f t="shared" si="81"/>
        <v>0</v>
      </c>
      <c r="U158" s="54">
        <f t="shared" si="81"/>
        <v>0</v>
      </c>
      <c r="V158" s="54"/>
      <c r="W158" s="54"/>
      <c r="X158" s="54">
        <f t="shared" si="81"/>
        <v>0</v>
      </c>
      <c r="Y158" s="54">
        <f t="shared" si="81"/>
        <v>0</v>
      </c>
      <c r="Z158" s="54">
        <f t="shared" si="81"/>
        <v>0</v>
      </c>
      <c r="AA158" s="54">
        <f t="shared" si="81"/>
        <v>0</v>
      </c>
      <c r="AB158" s="54">
        <f t="shared" si="81"/>
        <v>0</v>
      </c>
      <c r="AC158" s="54">
        <f t="shared" si="81"/>
        <v>0</v>
      </c>
      <c r="AD158" s="54">
        <f t="shared" si="81"/>
        <v>0</v>
      </c>
      <c r="AE158" s="54">
        <f t="shared" si="81"/>
        <v>0</v>
      </c>
      <c r="AF158" s="54">
        <f t="shared" si="81"/>
        <v>0</v>
      </c>
      <c r="AG158" s="54">
        <f t="shared" si="81"/>
        <v>0</v>
      </c>
      <c r="AH158" s="54">
        <f t="shared" si="81"/>
        <v>0</v>
      </c>
      <c r="AI158" s="54">
        <f t="shared" si="81"/>
        <v>0</v>
      </c>
      <c r="AJ158" s="54">
        <f t="shared" si="81"/>
        <v>0</v>
      </c>
      <c r="AK158" s="54">
        <f t="shared" si="81"/>
        <v>0</v>
      </c>
      <c r="AL158" s="54">
        <f t="shared" si="81"/>
        <v>0</v>
      </c>
      <c r="AM158" s="54">
        <f t="shared" si="81"/>
        <v>0</v>
      </c>
      <c r="AN158" s="54">
        <f t="shared" si="81"/>
        <v>0</v>
      </c>
      <c r="AO158" s="54"/>
      <c r="AP158" s="54">
        <f t="shared" si="81"/>
        <v>0</v>
      </c>
      <c r="AQ158" s="54">
        <f t="shared" si="81"/>
        <v>0</v>
      </c>
      <c r="AR158" s="49">
        <f t="shared" si="54"/>
        <v>0</v>
      </c>
      <c r="AT158" s="46">
        <f>K158/12</f>
        <v>0</v>
      </c>
      <c r="AU158" s="46">
        <f>L158/12</f>
        <v>0</v>
      </c>
      <c r="AV158" s="46">
        <f>M158/12</f>
        <v>0</v>
      </c>
      <c r="AW158" s="46">
        <f>W158/12</f>
        <v>0</v>
      </c>
      <c r="AX158" s="46">
        <f>AD158/12</f>
        <v>0</v>
      </c>
      <c r="AY158" s="46">
        <f>AJ158/12</f>
        <v>0</v>
      </c>
    </row>
    <row r="159" spans="4:51" s="1" customFormat="1" ht="15.75" hidden="1">
      <c r="D159" s="51" t="s">
        <v>25</v>
      </c>
      <c r="E159" s="52" t="s">
        <v>26</v>
      </c>
      <c r="F159" s="49"/>
      <c r="G159" s="49"/>
      <c r="H159" s="49"/>
      <c r="I159" s="49"/>
      <c r="J159" s="49"/>
      <c r="K159" s="53">
        <f aca="true" t="shared" si="82" ref="K159:AQ159">K155-K156-K157-K158</f>
        <v>0</v>
      </c>
      <c r="L159" s="54">
        <f>L155-L156-L157-L158</f>
        <v>0</v>
      </c>
      <c r="M159" s="54"/>
      <c r="N159" s="54">
        <f t="shared" si="82"/>
        <v>0</v>
      </c>
      <c r="O159" s="54">
        <f t="shared" si="82"/>
        <v>0</v>
      </c>
      <c r="P159" s="54">
        <f t="shared" si="82"/>
        <v>0</v>
      </c>
      <c r="Q159" s="54">
        <f t="shared" si="82"/>
        <v>0</v>
      </c>
      <c r="R159" s="54">
        <f t="shared" si="82"/>
        <v>0</v>
      </c>
      <c r="S159" s="54">
        <f t="shared" si="82"/>
        <v>0</v>
      </c>
      <c r="T159" s="54">
        <f t="shared" si="82"/>
        <v>0</v>
      </c>
      <c r="U159" s="54">
        <f t="shared" si="82"/>
        <v>0</v>
      </c>
      <c r="V159" s="54"/>
      <c r="W159" s="54"/>
      <c r="X159" s="54">
        <f t="shared" si="82"/>
        <v>0</v>
      </c>
      <c r="Y159" s="54">
        <f t="shared" si="82"/>
        <v>0</v>
      </c>
      <c r="Z159" s="54">
        <f t="shared" si="82"/>
        <v>0</v>
      </c>
      <c r="AA159" s="54">
        <f t="shared" si="82"/>
        <v>0</v>
      </c>
      <c r="AB159" s="54">
        <f t="shared" si="82"/>
        <v>0</v>
      </c>
      <c r="AC159" s="54">
        <f t="shared" si="82"/>
        <v>0</v>
      </c>
      <c r="AD159" s="54">
        <f t="shared" si="82"/>
        <v>0</v>
      </c>
      <c r="AE159" s="54">
        <f t="shared" si="82"/>
        <v>0</v>
      </c>
      <c r="AF159" s="54">
        <f t="shared" si="82"/>
        <v>0</v>
      </c>
      <c r="AG159" s="54">
        <f t="shared" si="82"/>
        <v>0</v>
      </c>
      <c r="AH159" s="54">
        <f t="shared" si="82"/>
        <v>0</v>
      </c>
      <c r="AI159" s="54">
        <f t="shared" si="82"/>
        <v>0</v>
      </c>
      <c r="AJ159" s="54">
        <f t="shared" si="82"/>
        <v>0</v>
      </c>
      <c r="AK159" s="54">
        <f t="shared" si="82"/>
        <v>0</v>
      </c>
      <c r="AL159" s="54">
        <f t="shared" si="82"/>
        <v>0</v>
      </c>
      <c r="AM159" s="54">
        <f t="shared" si="82"/>
        <v>0</v>
      </c>
      <c r="AN159" s="54">
        <f t="shared" si="82"/>
        <v>0</v>
      </c>
      <c r="AO159" s="54"/>
      <c r="AP159" s="54">
        <f t="shared" si="82"/>
        <v>0</v>
      </c>
      <c r="AQ159" s="54">
        <f t="shared" si="82"/>
        <v>0</v>
      </c>
      <c r="AR159" s="49">
        <f t="shared" si="54"/>
        <v>0</v>
      </c>
      <c r="AT159" s="46">
        <f>K159/12</f>
        <v>0</v>
      </c>
      <c r="AU159" s="46">
        <f>L159/12</f>
        <v>0</v>
      </c>
      <c r="AV159" s="46">
        <f>M159/12</f>
        <v>0</v>
      </c>
      <c r="AW159" s="46">
        <f>W159/12</f>
        <v>0</v>
      </c>
      <c r="AX159" s="46">
        <f>AD159/12</f>
        <v>0</v>
      </c>
      <c r="AY159" s="46">
        <f>AJ159/12</f>
        <v>0</v>
      </c>
    </row>
    <row r="160" spans="4:51" s="1" customFormat="1" ht="15.75" hidden="1">
      <c r="D160" s="41"/>
      <c r="E160" s="49"/>
      <c r="F160" s="58"/>
      <c r="G160" s="58"/>
      <c r="H160" s="58"/>
      <c r="I160" s="58"/>
      <c r="J160" s="58"/>
      <c r="K160" s="55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49">
        <f t="shared" si="54"/>
        <v>0</v>
      </c>
      <c r="AT160" s="46">
        <f>K160/12</f>
        <v>0</v>
      </c>
      <c r="AU160" s="46">
        <f>L160/12</f>
        <v>0</v>
      </c>
      <c r="AV160" s="46">
        <f>M160/12</f>
        <v>0</v>
      </c>
      <c r="AW160" s="46">
        <f>W160/12</f>
        <v>0</v>
      </c>
      <c r="AX160" s="46">
        <f>AD160/12</f>
        <v>0</v>
      </c>
      <c r="AY160" s="46">
        <f>AJ160/12</f>
        <v>0</v>
      </c>
    </row>
    <row r="161" spans="4:51" s="1" customFormat="1" ht="15.75" hidden="1">
      <c r="D161" s="41"/>
      <c r="E161" s="49"/>
      <c r="F161" s="58"/>
      <c r="G161" s="58"/>
      <c r="H161" s="58"/>
      <c r="I161" s="58"/>
      <c r="J161" s="58"/>
      <c r="K161" s="55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49">
        <f t="shared" si="54"/>
        <v>0</v>
      </c>
      <c r="AT161" s="46">
        <f>K161/12</f>
        <v>0</v>
      </c>
      <c r="AU161" s="46">
        <f>L161/12</f>
        <v>0</v>
      </c>
      <c r="AV161" s="46">
        <f>M161/12</f>
        <v>0</v>
      </c>
      <c r="AW161" s="46">
        <f>W161/12</f>
        <v>0</v>
      </c>
      <c r="AX161" s="46">
        <f>AD161/12</f>
        <v>0</v>
      </c>
      <c r="AY161" s="46">
        <f>AJ161/12</f>
        <v>0</v>
      </c>
    </row>
    <row r="162" spans="4:51" s="1" customFormat="1" ht="47.25" hidden="1">
      <c r="D162" s="57">
        <v>70732</v>
      </c>
      <c r="E162" s="48" t="s">
        <v>46</v>
      </c>
      <c r="F162" s="49"/>
      <c r="G162" s="49"/>
      <c r="H162" s="49"/>
      <c r="I162" s="49"/>
      <c r="J162" s="49"/>
      <c r="K162" s="50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>
        <v>0</v>
      </c>
      <c r="AQ162" s="49">
        <v>0</v>
      </c>
      <c r="AR162" s="49">
        <f t="shared" si="54"/>
        <v>0</v>
      </c>
      <c r="AT162" s="46">
        <f>K162/12</f>
        <v>0</v>
      </c>
      <c r="AU162" s="46">
        <f>L162/12</f>
        <v>0</v>
      </c>
      <c r="AV162" s="46">
        <f>M162/12</f>
        <v>0</v>
      </c>
      <c r="AW162" s="46">
        <f>W162/12</f>
        <v>0</v>
      </c>
      <c r="AX162" s="46">
        <f>AD162/12</f>
        <v>0</v>
      </c>
      <c r="AY162" s="46">
        <f>AJ162/12</f>
        <v>0</v>
      </c>
    </row>
    <row r="163" spans="4:51" s="1" customFormat="1" ht="15.75" hidden="1">
      <c r="D163" s="51"/>
      <c r="E163" s="52" t="s">
        <v>22</v>
      </c>
      <c r="F163" s="49"/>
      <c r="G163" s="49"/>
      <c r="H163" s="49"/>
      <c r="I163" s="49"/>
      <c r="J163" s="49"/>
      <c r="K163" s="53">
        <f aca="true" t="shared" si="83" ref="K163:AQ163">ROUND((K162*K$2/100),1)</f>
        <v>0</v>
      </c>
      <c r="L163" s="54"/>
      <c r="M163" s="54"/>
      <c r="N163" s="54">
        <f t="shared" si="83"/>
        <v>0</v>
      </c>
      <c r="O163" s="54">
        <f t="shared" si="83"/>
        <v>0</v>
      </c>
      <c r="P163" s="54">
        <f t="shared" si="83"/>
        <v>0</v>
      </c>
      <c r="Q163" s="54">
        <f t="shared" si="83"/>
        <v>0</v>
      </c>
      <c r="R163" s="54">
        <f t="shared" si="83"/>
        <v>0</v>
      </c>
      <c r="S163" s="54">
        <f t="shared" si="83"/>
        <v>0</v>
      </c>
      <c r="T163" s="54">
        <f t="shared" si="83"/>
        <v>0</v>
      </c>
      <c r="U163" s="54">
        <f t="shared" si="83"/>
        <v>0</v>
      </c>
      <c r="V163" s="54"/>
      <c r="W163" s="54"/>
      <c r="X163" s="54">
        <f t="shared" si="83"/>
        <v>0</v>
      </c>
      <c r="Y163" s="54">
        <f t="shared" si="83"/>
        <v>0</v>
      </c>
      <c r="Z163" s="54">
        <f t="shared" si="83"/>
        <v>0</v>
      </c>
      <c r="AA163" s="54">
        <f t="shared" si="83"/>
        <v>0</v>
      </c>
      <c r="AB163" s="54">
        <f t="shared" si="83"/>
        <v>0</v>
      </c>
      <c r="AC163" s="54">
        <f t="shared" si="83"/>
        <v>0</v>
      </c>
      <c r="AD163" s="54">
        <f t="shared" si="83"/>
        <v>0</v>
      </c>
      <c r="AE163" s="54">
        <f t="shared" si="83"/>
        <v>0</v>
      </c>
      <c r="AF163" s="54">
        <f t="shared" si="83"/>
        <v>0</v>
      </c>
      <c r="AG163" s="54">
        <f t="shared" si="83"/>
        <v>0</v>
      </c>
      <c r="AH163" s="54">
        <f t="shared" si="83"/>
        <v>0</v>
      </c>
      <c r="AI163" s="54">
        <f t="shared" si="83"/>
        <v>0</v>
      </c>
      <c r="AJ163" s="54">
        <f t="shared" si="83"/>
        <v>0</v>
      </c>
      <c r="AK163" s="54">
        <f t="shared" si="83"/>
        <v>0</v>
      </c>
      <c r="AL163" s="54">
        <f t="shared" si="83"/>
        <v>0</v>
      </c>
      <c r="AM163" s="54">
        <f t="shared" si="83"/>
        <v>0</v>
      </c>
      <c r="AN163" s="54">
        <f t="shared" si="83"/>
        <v>0</v>
      </c>
      <c r="AO163" s="54"/>
      <c r="AP163" s="54">
        <f t="shared" si="83"/>
        <v>0</v>
      </c>
      <c r="AQ163" s="54">
        <f t="shared" si="83"/>
        <v>0</v>
      </c>
      <c r="AR163" s="49">
        <f t="shared" si="54"/>
        <v>0</v>
      </c>
      <c r="AS163" s="1" t="b">
        <f>SUM(K162:AQ162)=AR162</f>
        <v>1</v>
      </c>
      <c r="AT163" s="46">
        <f>K163/12</f>
        <v>0</v>
      </c>
      <c r="AU163" s="46">
        <f>L163/12</f>
        <v>0</v>
      </c>
      <c r="AV163" s="46">
        <f>M163/12</f>
        <v>0</v>
      </c>
      <c r="AW163" s="46">
        <f>W163/12</f>
        <v>0</v>
      </c>
      <c r="AX163" s="46">
        <f>AD163/12</f>
        <v>0</v>
      </c>
      <c r="AY163" s="46">
        <f>AJ163/12</f>
        <v>0</v>
      </c>
    </row>
    <row r="164" spans="4:51" s="1" customFormat="1" ht="15.75" hidden="1">
      <c r="D164" s="51"/>
      <c r="E164" s="52" t="s">
        <v>23</v>
      </c>
      <c r="F164" s="49"/>
      <c r="G164" s="49"/>
      <c r="H164" s="49"/>
      <c r="I164" s="49"/>
      <c r="J164" s="49"/>
      <c r="K164" s="53">
        <f aca="true" t="shared" si="84" ref="K164:AQ164">ROUND((K162*K$3/100),1)</f>
        <v>0</v>
      </c>
      <c r="L164" s="54"/>
      <c r="M164" s="54"/>
      <c r="N164" s="54">
        <f t="shared" si="84"/>
        <v>0</v>
      </c>
      <c r="O164" s="54">
        <f t="shared" si="84"/>
        <v>0</v>
      </c>
      <c r="P164" s="54">
        <f t="shared" si="84"/>
        <v>0</v>
      </c>
      <c r="Q164" s="54">
        <f t="shared" si="84"/>
        <v>0</v>
      </c>
      <c r="R164" s="54">
        <f t="shared" si="84"/>
        <v>0</v>
      </c>
      <c r="S164" s="54">
        <f t="shared" si="84"/>
        <v>0</v>
      </c>
      <c r="T164" s="54">
        <f t="shared" si="84"/>
        <v>0</v>
      </c>
      <c r="U164" s="54">
        <f t="shared" si="84"/>
        <v>0</v>
      </c>
      <c r="V164" s="54"/>
      <c r="W164" s="54"/>
      <c r="X164" s="54">
        <f t="shared" si="84"/>
        <v>0</v>
      </c>
      <c r="Y164" s="54">
        <f t="shared" si="84"/>
        <v>0</v>
      </c>
      <c r="Z164" s="54">
        <f t="shared" si="84"/>
        <v>0</v>
      </c>
      <c r="AA164" s="54">
        <f t="shared" si="84"/>
        <v>0</v>
      </c>
      <c r="AB164" s="54">
        <f t="shared" si="84"/>
        <v>0</v>
      </c>
      <c r="AC164" s="54">
        <f t="shared" si="84"/>
        <v>0</v>
      </c>
      <c r="AD164" s="54">
        <f t="shared" si="84"/>
        <v>0</v>
      </c>
      <c r="AE164" s="54">
        <f t="shared" si="84"/>
        <v>0</v>
      </c>
      <c r="AF164" s="54">
        <f t="shared" si="84"/>
        <v>0</v>
      </c>
      <c r="AG164" s="54">
        <f t="shared" si="84"/>
        <v>0</v>
      </c>
      <c r="AH164" s="54">
        <f t="shared" si="84"/>
        <v>0</v>
      </c>
      <c r="AI164" s="54">
        <f t="shared" si="84"/>
        <v>0</v>
      </c>
      <c r="AJ164" s="54">
        <f t="shared" si="84"/>
        <v>0</v>
      </c>
      <c r="AK164" s="54">
        <f t="shared" si="84"/>
        <v>0</v>
      </c>
      <c r="AL164" s="54">
        <f t="shared" si="84"/>
        <v>0</v>
      </c>
      <c r="AM164" s="54">
        <f t="shared" si="84"/>
        <v>0</v>
      </c>
      <c r="AN164" s="54">
        <f t="shared" si="84"/>
        <v>0</v>
      </c>
      <c r="AO164" s="54"/>
      <c r="AP164" s="54">
        <f t="shared" si="84"/>
        <v>0</v>
      </c>
      <c r="AQ164" s="54">
        <f t="shared" si="84"/>
        <v>0</v>
      </c>
      <c r="AR164" s="49">
        <f t="shared" si="54"/>
        <v>0</v>
      </c>
      <c r="AT164" s="46">
        <f>K164/12</f>
        <v>0</v>
      </c>
      <c r="AU164" s="46">
        <f>L164/12</f>
        <v>0</v>
      </c>
      <c r="AV164" s="46">
        <f>M164/12</f>
        <v>0</v>
      </c>
      <c r="AW164" s="46">
        <f>W164/12</f>
        <v>0</v>
      </c>
      <c r="AX164" s="46">
        <f>AD164/12</f>
        <v>0</v>
      </c>
      <c r="AY164" s="46">
        <f>AJ164/12</f>
        <v>0</v>
      </c>
    </row>
    <row r="165" spans="4:51" s="1" customFormat="1" ht="15.75" hidden="1">
      <c r="D165" s="51"/>
      <c r="E165" s="52" t="s">
        <v>24</v>
      </c>
      <c r="F165" s="49"/>
      <c r="G165" s="49"/>
      <c r="H165" s="49"/>
      <c r="I165" s="49"/>
      <c r="J165" s="49"/>
      <c r="K165" s="53">
        <f aca="true" t="shared" si="85" ref="K165:AQ165">ROUND((K162*K$4/100),1)</f>
        <v>0</v>
      </c>
      <c r="L165" s="54"/>
      <c r="M165" s="54"/>
      <c r="N165" s="54">
        <f t="shared" si="85"/>
        <v>0</v>
      </c>
      <c r="O165" s="54">
        <f t="shared" si="85"/>
        <v>0</v>
      </c>
      <c r="P165" s="54">
        <f t="shared" si="85"/>
        <v>0</v>
      </c>
      <c r="Q165" s="54">
        <f t="shared" si="85"/>
        <v>0</v>
      </c>
      <c r="R165" s="54">
        <f t="shared" si="85"/>
        <v>0</v>
      </c>
      <c r="S165" s="54">
        <f t="shared" si="85"/>
        <v>0</v>
      </c>
      <c r="T165" s="54">
        <f t="shared" si="85"/>
        <v>0</v>
      </c>
      <c r="U165" s="54">
        <f t="shared" si="85"/>
        <v>0</v>
      </c>
      <c r="V165" s="54"/>
      <c r="W165" s="54"/>
      <c r="X165" s="54">
        <f t="shared" si="85"/>
        <v>0</v>
      </c>
      <c r="Y165" s="54">
        <f t="shared" si="85"/>
        <v>0</v>
      </c>
      <c r="Z165" s="54">
        <f t="shared" si="85"/>
        <v>0</v>
      </c>
      <c r="AA165" s="54">
        <f t="shared" si="85"/>
        <v>0</v>
      </c>
      <c r="AB165" s="54">
        <f t="shared" si="85"/>
        <v>0</v>
      </c>
      <c r="AC165" s="54">
        <f t="shared" si="85"/>
        <v>0</v>
      </c>
      <c r="AD165" s="54">
        <f t="shared" si="85"/>
        <v>0</v>
      </c>
      <c r="AE165" s="54">
        <f t="shared" si="85"/>
        <v>0</v>
      </c>
      <c r="AF165" s="54">
        <f t="shared" si="85"/>
        <v>0</v>
      </c>
      <c r="AG165" s="54">
        <f t="shared" si="85"/>
        <v>0</v>
      </c>
      <c r="AH165" s="54">
        <f t="shared" si="85"/>
        <v>0</v>
      </c>
      <c r="AI165" s="54">
        <f t="shared" si="85"/>
        <v>0</v>
      </c>
      <c r="AJ165" s="54">
        <f t="shared" si="85"/>
        <v>0</v>
      </c>
      <c r="AK165" s="54">
        <f t="shared" si="85"/>
        <v>0</v>
      </c>
      <c r="AL165" s="54">
        <f t="shared" si="85"/>
        <v>0</v>
      </c>
      <c r="AM165" s="54">
        <f t="shared" si="85"/>
        <v>0</v>
      </c>
      <c r="AN165" s="54">
        <f t="shared" si="85"/>
        <v>0</v>
      </c>
      <c r="AO165" s="54"/>
      <c r="AP165" s="54">
        <f t="shared" si="85"/>
        <v>0</v>
      </c>
      <c r="AQ165" s="54">
        <f t="shared" si="85"/>
        <v>0</v>
      </c>
      <c r="AR165" s="49">
        <f t="shared" si="54"/>
        <v>0</v>
      </c>
      <c r="AT165" s="46">
        <f>K165/12</f>
        <v>0</v>
      </c>
      <c r="AU165" s="46">
        <f>L165/12</f>
        <v>0</v>
      </c>
      <c r="AV165" s="46">
        <f>M165/12</f>
        <v>0</v>
      </c>
      <c r="AW165" s="46">
        <f>W165/12</f>
        <v>0</v>
      </c>
      <c r="AX165" s="46">
        <f>AD165/12</f>
        <v>0</v>
      </c>
      <c r="AY165" s="46">
        <f>AJ165/12</f>
        <v>0</v>
      </c>
    </row>
    <row r="166" spans="4:51" s="1" customFormat="1" ht="15.75" hidden="1">
      <c r="D166" s="51" t="s">
        <v>25</v>
      </c>
      <c r="E166" s="52" t="s">
        <v>26</v>
      </c>
      <c r="F166" s="49"/>
      <c r="G166" s="49"/>
      <c r="H166" s="49"/>
      <c r="I166" s="49"/>
      <c r="J166" s="49"/>
      <c r="K166" s="53">
        <f aca="true" t="shared" si="86" ref="K166:AQ166">K162-K163-K164-K165</f>
        <v>0</v>
      </c>
      <c r="L166" s="54"/>
      <c r="M166" s="54"/>
      <c r="N166" s="54">
        <f t="shared" si="86"/>
        <v>0</v>
      </c>
      <c r="O166" s="54">
        <f t="shared" si="86"/>
        <v>0</v>
      </c>
      <c r="P166" s="54">
        <f t="shared" si="86"/>
        <v>0</v>
      </c>
      <c r="Q166" s="54">
        <f t="shared" si="86"/>
        <v>0</v>
      </c>
      <c r="R166" s="54">
        <f t="shared" si="86"/>
        <v>0</v>
      </c>
      <c r="S166" s="54">
        <f t="shared" si="86"/>
        <v>0</v>
      </c>
      <c r="T166" s="54">
        <f t="shared" si="86"/>
        <v>0</v>
      </c>
      <c r="U166" s="54">
        <f t="shared" si="86"/>
        <v>0</v>
      </c>
      <c r="V166" s="54"/>
      <c r="W166" s="54"/>
      <c r="X166" s="54">
        <f t="shared" si="86"/>
        <v>0</v>
      </c>
      <c r="Y166" s="54">
        <f t="shared" si="86"/>
        <v>0</v>
      </c>
      <c r="Z166" s="54">
        <f t="shared" si="86"/>
        <v>0</v>
      </c>
      <c r="AA166" s="54">
        <f t="shared" si="86"/>
        <v>0</v>
      </c>
      <c r="AB166" s="54">
        <f t="shared" si="86"/>
        <v>0</v>
      </c>
      <c r="AC166" s="54">
        <f t="shared" si="86"/>
        <v>0</v>
      </c>
      <c r="AD166" s="54">
        <f t="shared" si="86"/>
        <v>0</v>
      </c>
      <c r="AE166" s="54">
        <f t="shared" si="86"/>
        <v>0</v>
      </c>
      <c r="AF166" s="54">
        <f t="shared" si="86"/>
        <v>0</v>
      </c>
      <c r="AG166" s="54">
        <f t="shared" si="86"/>
        <v>0</v>
      </c>
      <c r="AH166" s="54">
        <f t="shared" si="86"/>
        <v>0</v>
      </c>
      <c r="AI166" s="54">
        <f t="shared" si="86"/>
        <v>0</v>
      </c>
      <c r="AJ166" s="54">
        <f t="shared" si="86"/>
        <v>0</v>
      </c>
      <c r="AK166" s="54">
        <f t="shared" si="86"/>
        <v>0</v>
      </c>
      <c r="AL166" s="54">
        <f t="shared" si="86"/>
        <v>0</v>
      </c>
      <c r="AM166" s="54">
        <f t="shared" si="86"/>
        <v>0</v>
      </c>
      <c r="AN166" s="54">
        <f t="shared" si="86"/>
        <v>0</v>
      </c>
      <c r="AO166" s="54"/>
      <c r="AP166" s="54">
        <f t="shared" si="86"/>
        <v>0</v>
      </c>
      <c r="AQ166" s="54">
        <f t="shared" si="86"/>
        <v>0</v>
      </c>
      <c r="AR166" s="49">
        <f t="shared" si="54"/>
        <v>0</v>
      </c>
      <c r="AT166" s="46">
        <f>K166/12</f>
        <v>0</v>
      </c>
      <c r="AU166" s="46">
        <f>L166/12</f>
        <v>0</v>
      </c>
      <c r="AV166" s="46">
        <f>M166/12</f>
        <v>0</v>
      </c>
      <c r="AW166" s="46">
        <f>W166/12</f>
        <v>0</v>
      </c>
      <c r="AX166" s="46">
        <f>AD166/12</f>
        <v>0</v>
      </c>
      <c r="AY166" s="46">
        <f>AJ166/12</f>
        <v>0</v>
      </c>
    </row>
    <row r="167" spans="4:51" s="1" customFormat="1" ht="15.75" hidden="1">
      <c r="D167" s="41"/>
      <c r="E167" s="49"/>
      <c r="F167" s="49"/>
      <c r="G167" s="49"/>
      <c r="H167" s="49"/>
      <c r="I167" s="49"/>
      <c r="J167" s="49"/>
      <c r="K167" s="60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49">
        <f t="shared" si="54"/>
        <v>0</v>
      </c>
      <c r="AT167" s="46">
        <f>K167/12</f>
        <v>0</v>
      </c>
      <c r="AU167" s="46">
        <f>L167/12</f>
        <v>0</v>
      </c>
      <c r="AV167" s="46">
        <f>M167/12</f>
        <v>0</v>
      </c>
      <c r="AW167" s="46">
        <f>W167/12</f>
        <v>0</v>
      </c>
      <c r="AX167" s="46">
        <f>AD167/12</f>
        <v>0</v>
      </c>
      <c r="AY167" s="46">
        <f>AJ167/12</f>
        <v>0</v>
      </c>
    </row>
    <row r="168" spans="4:51" s="1" customFormat="1" ht="1.5" customHeight="1">
      <c r="D168" s="41"/>
      <c r="E168" s="49"/>
      <c r="F168" s="49"/>
      <c r="G168" s="49"/>
      <c r="H168" s="49"/>
      <c r="I168" s="49"/>
      <c r="J168" s="49"/>
      <c r="K168" s="60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49">
        <f t="shared" si="54"/>
        <v>0</v>
      </c>
      <c r="AT168" s="46">
        <f>K168/12</f>
        <v>0</v>
      </c>
      <c r="AU168" s="46">
        <f>L168/12</f>
        <v>0</v>
      </c>
      <c r="AV168" s="46">
        <f>M168/12</f>
        <v>0</v>
      </c>
      <c r="AW168" s="46">
        <f>W168/12</f>
        <v>0</v>
      </c>
      <c r="AX168" s="46">
        <f>AD168/12</f>
        <v>0</v>
      </c>
      <c r="AY168" s="46">
        <f>AJ168/12</f>
        <v>0</v>
      </c>
    </row>
    <row r="169" spans="4:51" s="2" customFormat="1" ht="33.75" customHeight="1">
      <c r="D169" s="57">
        <v>70742</v>
      </c>
      <c r="E169" s="48" t="s">
        <v>47</v>
      </c>
      <c r="F169" s="49"/>
      <c r="G169" s="49"/>
      <c r="H169" s="49"/>
      <c r="I169" s="49"/>
      <c r="J169" s="49"/>
      <c r="K169" s="50">
        <v>18002.2</v>
      </c>
      <c r="L169" s="49">
        <v>3105.4</v>
      </c>
      <c r="M169" s="49">
        <v>10398.9</v>
      </c>
      <c r="N169" s="49"/>
      <c r="O169" s="49"/>
      <c r="P169" s="49"/>
      <c r="Q169" s="49"/>
      <c r="R169" s="49"/>
      <c r="S169" s="49"/>
      <c r="T169" s="49"/>
      <c r="U169" s="49"/>
      <c r="V169" s="49"/>
      <c r="W169" s="49">
        <v>50</v>
      </c>
      <c r="X169" s="49"/>
      <c r="Y169" s="49"/>
      <c r="Z169" s="49"/>
      <c r="AA169" s="49"/>
      <c r="AB169" s="49"/>
      <c r="AC169" s="49"/>
      <c r="AD169" s="49">
        <v>5689.9</v>
      </c>
      <c r="AE169" s="49"/>
      <c r="AF169" s="49"/>
      <c r="AG169" s="49"/>
      <c r="AH169" s="49"/>
      <c r="AI169" s="49"/>
      <c r="AJ169" s="49">
        <v>0</v>
      </c>
      <c r="AK169" s="49">
        <v>0</v>
      </c>
      <c r="AL169" s="49">
        <v>0</v>
      </c>
      <c r="AM169" s="49">
        <v>0</v>
      </c>
      <c r="AN169" s="49">
        <v>0</v>
      </c>
      <c r="AO169" s="49"/>
      <c r="AP169" s="49">
        <v>0</v>
      </c>
      <c r="AQ169" s="49">
        <v>0</v>
      </c>
      <c r="AR169" s="49">
        <f aca="true" t="shared" si="87" ref="AR169:AR230">K169+L169+M169+W169+AD169+AJ169+AO169</f>
        <v>37246.4</v>
      </c>
      <c r="AS169" s="1"/>
      <c r="AT169" s="46">
        <f>K169/12</f>
        <v>1500.1833333333334</v>
      </c>
      <c r="AU169" s="46">
        <f>L169/12</f>
        <v>258.78333333333336</v>
      </c>
      <c r="AV169" s="46">
        <f>M169/12</f>
        <v>866.5749999999999</v>
      </c>
      <c r="AW169" s="46">
        <f>W169/12</f>
        <v>4.166666666666667</v>
      </c>
      <c r="AX169" s="46">
        <f>AD169/12</f>
        <v>474.1583333333333</v>
      </c>
      <c r="AY169" s="46">
        <f>AJ169/12</f>
        <v>0</v>
      </c>
    </row>
    <row r="170" spans="4:51" s="1" customFormat="1" ht="1.5" customHeight="1">
      <c r="D170" s="51"/>
      <c r="E170" s="52" t="s">
        <v>22</v>
      </c>
      <c r="F170" s="49"/>
      <c r="G170" s="49"/>
      <c r="H170" s="49"/>
      <c r="I170" s="49"/>
      <c r="J170" s="49"/>
      <c r="K170" s="53">
        <f aca="true" t="shared" si="88" ref="K170:U170">ROUND((K169*K$2/100),1)</f>
        <v>3780.5</v>
      </c>
      <c r="L170" s="53">
        <f t="shared" si="88"/>
        <v>633.5</v>
      </c>
      <c r="M170" s="53"/>
      <c r="N170" s="54">
        <f t="shared" si="88"/>
        <v>0</v>
      </c>
      <c r="O170" s="54">
        <f t="shared" si="88"/>
        <v>0</v>
      </c>
      <c r="P170" s="54">
        <f t="shared" si="88"/>
        <v>0</v>
      </c>
      <c r="Q170" s="53">
        <f t="shared" si="88"/>
        <v>0</v>
      </c>
      <c r="R170" s="54">
        <f t="shared" si="88"/>
        <v>0</v>
      </c>
      <c r="S170" s="54">
        <f t="shared" si="88"/>
        <v>0</v>
      </c>
      <c r="T170" s="53">
        <f t="shared" si="88"/>
        <v>0</v>
      </c>
      <c r="U170" s="53">
        <f t="shared" si="88"/>
        <v>0</v>
      </c>
      <c r="V170" s="53"/>
      <c r="W170" s="53"/>
      <c r="X170" s="54">
        <f>ROUND((X169*X$2/100),1)</f>
        <v>0</v>
      </c>
      <c r="Y170" s="54">
        <f>ROUND((Y169*Y$2/100),1)</f>
        <v>0</v>
      </c>
      <c r="Z170" s="54">
        <f>ROUND((Z169*Z$2/100),1)</f>
        <v>0</v>
      </c>
      <c r="AA170" s="54">
        <f aca="true" t="shared" si="89" ref="AA170:AQ170">ROUND((AA169*AA$2/100),1)</f>
        <v>0</v>
      </c>
      <c r="AB170" s="54">
        <f t="shared" si="89"/>
        <v>0</v>
      </c>
      <c r="AC170" s="54">
        <f t="shared" si="89"/>
        <v>0</v>
      </c>
      <c r="AD170" s="54">
        <f t="shared" si="89"/>
        <v>2953.1</v>
      </c>
      <c r="AE170" s="54">
        <f>ROUND((AE169*AE$2/100),1)</f>
        <v>0</v>
      </c>
      <c r="AF170" s="54">
        <f>ROUND((AF169*AF$2/100),1)</f>
        <v>0</v>
      </c>
      <c r="AG170" s="54">
        <f t="shared" si="89"/>
        <v>0</v>
      </c>
      <c r="AH170" s="54">
        <f t="shared" si="89"/>
        <v>0</v>
      </c>
      <c r="AI170" s="54">
        <f t="shared" si="89"/>
        <v>0</v>
      </c>
      <c r="AJ170" s="54">
        <f t="shared" si="89"/>
        <v>0</v>
      </c>
      <c r="AK170" s="54">
        <f t="shared" si="89"/>
        <v>0</v>
      </c>
      <c r="AL170" s="54">
        <f t="shared" si="89"/>
        <v>0</v>
      </c>
      <c r="AM170" s="54">
        <f t="shared" si="89"/>
        <v>0</v>
      </c>
      <c r="AN170" s="54">
        <f t="shared" si="89"/>
        <v>0</v>
      </c>
      <c r="AO170" s="54"/>
      <c r="AP170" s="54">
        <f t="shared" si="89"/>
        <v>0</v>
      </c>
      <c r="AQ170" s="54">
        <f t="shared" si="89"/>
        <v>0</v>
      </c>
      <c r="AR170" s="49">
        <f t="shared" si="87"/>
        <v>7367.1</v>
      </c>
      <c r="AS170" s="1" t="b">
        <f>SUM(K169:AQ169)=AR169</f>
        <v>1</v>
      </c>
      <c r="AT170" s="46"/>
      <c r="AU170" s="46"/>
      <c r="AV170" s="46"/>
      <c r="AW170" s="46"/>
      <c r="AX170" s="46"/>
      <c r="AY170" s="46"/>
    </row>
    <row r="171" spans="4:51" s="1" customFormat="1" ht="15.75" hidden="1">
      <c r="D171" s="51"/>
      <c r="E171" s="52" t="s">
        <v>23</v>
      </c>
      <c r="F171" s="49"/>
      <c r="G171" s="49"/>
      <c r="H171" s="49"/>
      <c r="I171" s="49"/>
      <c r="J171" s="49"/>
      <c r="K171" s="53">
        <v>5909.5</v>
      </c>
      <c r="L171" s="53">
        <v>1101.8</v>
      </c>
      <c r="M171" s="53"/>
      <c r="N171" s="54">
        <f>ROUND((N169*N$3/100),1)</f>
        <v>0</v>
      </c>
      <c r="O171" s="54">
        <v>82.9</v>
      </c>
      <c r="P171" s="54">
        <f>ROUND((P169*P$3/100),1)</f>
        <v>0</v>
      </c>
      <c r="Q171" s="53">
        <f>ROUND((Q169*Q$3/100),1)</f>
        <v>0</v>
      </c>
      <c r="R171" s="54">
        <f>ROUND((R169*R$3/100),1)</f>
        <v>0</v>
      </c>
      <c r="S171" s="54">
        <f>ROUND((S169*S$3/100),1)</f>
        <v>0</v>
      </c>
      <c r="T171" s="53">
        <v>2246.9</v>
      </c>
      <c r="U171" s="53">
        <f>ROUND((U169*U$3/100),1)</f>
        <v>0</v>
      </c>
      <c r="V171" s="53"/>
      <c r="W171" s="53"/>
      <c r="X171" s="54">
        <f>ROUND((X169*X$3/100),1)</f>
        <v>0</v>
      </c>
      <c r="Y171" s="54">
        <v>17.2</v>
      </c>
      <c r="Z171" s="54">
        <f>ROUND((Z169*Z$3/100),1)</f>
        <v>0</v>
      </c>
      <c r="AA171" s="54">
        <f aca="true" t="shared" si="90" ref="AA171:AQ171">ROUND((AA169*AA$3/100),1)</f>
        <v>0</v>
      </c>
      <c r="AB171" s="54">
        <f t="shared" si="90"/>
        <v>0</v>
      </c>
      <c r="AC171" s="54">
        <f t="shared" si="90"/>
        <v>0</v>
      </c>
      <c r="AD171" s="54">
        <v>978.6</v>
      </c>
      <c r="AE171" s="54">
        <f>ROUND((AE169*AE$3/100),1)</f>
        <v>0</v>
      </c>
      <c r="AF171" s="54">
        <f>ROUND((AF169*AF$3/100),1)</f>
        <v>0</v>
      </c>
      <c r="AG171" s="54">
        <f t="shared" si="90"/>
        <v>0</v>
      </c>
      <c r="AH171" s="54">
        <f t="shared" si="90"/>
        <v>0</v>
      </c>
      <c r="AI171" s="54">
        <f t="shared" si="90"/>
        <v>0</v>
      </c>
      <c r="AJ171" s="54">
        <f t="shared" si="90"/>
        <v>0</v>
      </c>
      <c r="AK171" s="54">
        <f t="shared" si="90"/>
        <v>0</v>
      </c>
      <c r="AL171" s="54">
        <f t="shared" si="90"/>
        <v>0</v>
      </c>
      <c r="AM171" s="54">
        <f t="shared" si="90"/>
        <v>0</v>
      </c>
      <c r="AN171" s="54">
        <f t="shared" si="90"/>
        <v>0</v>
      </c>
      <c r="AO171" s="54"/>
      <c r="AP171" s="54">
        <f t="shared" si="90"/>
        <v>0</v>
      </c>
      <c r="AQ171" s="54">
        <f t="shared" si="90"/>
        <v>0</v>
      </c>
      <c r="AR171" s="49">
        <f t="shared" si="87"/>
        <v>7989.900000000001</v>
      </c>
      <c r="AT171" s="46"/>
      <c r="AU171" s="46"/>
      <c r="AV171" s="46"/>
      <c r="AW171" s="46"/>
      <c r="AX171" s="46"/>
      <c r="AY171" s="46"/>
    </row>
    <row r="172" spans="4:51" s="1" customFormat="1" ht="15.75" hidden="1">
      <c r="D172" s="51"/>
      <c r="E172" s="52" t="s">
        <v>24</v>
      </c>
      <c r="F172" s="49"/>
      <c r="G172" s="49"/>
      <c r="H172" s="49"/>
      <c r="I172" s="49"/>
      <c r="J172" s="49"/>
      <c r="K172" s="53">
        <f>ROUND((K169*K$4/100),1)</f>
        <v>3438.4</v>
      </c>
      <c r="L172" s="53">
        <v>585.6</v>
      </c>
      <c r="M172" s="53"/>
      <c r="N172" s="54">
        <v>5.7</v>
      </c>
      <c r="O172" s="54">
        <v>74.6</v>
      </c>
      <c r="P172" s="54">
        <f>ROUND((P169*P$4/100),1)</f>
        <v>0</v>
      </c>
      <c r="Q172" s="53">
        <f>ROUND((Q169*Q$4/100),1)</f>
        <v>0</v>
      </c>
      <c r="R172" s="54">
        <f>ROUND((R169*R$4/100),1)</f>
        <v>0</v>
      </c>
      <c r="S172" s="54">
        <f>ROUND((S169*S$4/100),1)</f>
        <v>0</v>
      </c>
      <c r="T172" s="53">
        <v>2307.4</v>
      </c>
      <c r="U172" s="53">
        <v>295.3</v>
      </c>
      <c r="V172" s="53"/>
      <c r="W172" s="53"/>
      <c r="X172" s="54">
        <f>ROUND((X169*X$4/100),1)</f>
        <v>0</v>
      </c>
      <c r="Y172" s="54">
        <v>14.2</v>
      </c>
      <c r="Z172" s="54">
        <f>ROUND((Z169*Z$4/100),1)</f>
        <v>0</v>
      </c>
      <c r="AA172" s="54">
        <f aca="true" t="shared" si="91" ref="AA172:AQ172">ROUND((AA169*AA$4/100),1)</f>
        <v>0</v>
      </c>
      <c r="AB172" s="54">
        <f t="shared" si="91"/>
        <v>0</v>
      </c>
      <c r="AC172" s="54">
        <f t="shared" si="91"/>
        <v>0</v>
      </c>
      <c r="AD172" s="54">
        <f t="shared" si="91"/>
        <v>574.7</v>
      </c>
      <c r="AE172" s="54">
        <f>ROUND((AE169*AE$4/100),1)</f>
        <v>0</v>
      </c>
      <c r="AF172" s="54">
        <f>ROUND((AF169*AF$4/100),1)</f>
        <v>0</v>
      </c>
      <c r="AG172" s="54">
        <f t="shared" si="91"/>
        <v>0</v>
      </c>
      <c r="AH172" s="54">
        <f t="shared" si="91"/>
        <v>0</v>
      </c>
      <c r="AI172" s="54">
        <f t="shared" si="91"/>
        <v>0</v>
      </c>
      <c r="AJ172" s="54">
        <f t="shared" si="91"/>
        <v>0</v>
      </c>
      <c r="AK172" s="54">
        <f t="shared" si="91"/>
        <v>0</v>
      </c>
      <c r="AL172" s="54">
        <f t="shared" si="91"/>
        <v>0</v>
      </c>
      <c r="AM172" s="54">
        <f t="shared" si="91"/>
        <v>0</v>
      </c>
      <c r="AN172" s="54">
        <f t="shared" si="91"/>
        <v>0</v>
      </c>
      <c r="AO172" s="54"/>
      <c r="AP172" s="54">
        <f t="shared" si="91"/>
        <v>0</v>
      </c>
      <c r="AQ172" s="54">
        <f t="shared" si="91"/>
        <v>0</v>
      </c>
      <c r="AR172" s="49">
        <f t="shared" si="87"/>
        <v>4598.7</v>
      </c>
      <c r="AT172" s="46"/>
      <c r="AU172" s="46"/>
      <c r="AV172" s="46"/>
      <c r="AW172" s="46"/>
      <c r="AX172" s="46"/>
      <c r="AY172" s="46"/>
    </row>
    <row r="173" spans="4:51" s="1" customFormat="1" ht="15.75" hidden="1">
      <c r="D173" s="51" t="s">
        <v>25</v>
      </c>
      <c r="E173" s="52" t="s">
        <v>26</v>
      </c>
      <c r="F173" s="49"/>
      <c r="G173" s="49"/>
      <c r="H173" s="49"/>
      <c r="I173" s="49"/>
      <c r="J173" s="49"/>
      <c r="K173" s="53">
        <f aca="true" t="shared" si="92" ref="K173:U173">K169-K170-K171-K172</f>
        <v>4873.800000000001</v>
      </c>
      <c r="L173" s="53">
        <f t="shared" si="92"/>
        <v>784.5000000000001</v>
      </c>
      <c r="M173" s="53"/>
      <c r="N173" s="54">
        <f t="shared" si="92"/>
        <v>-5.7</v>
      </c>
      <c r="O173" s="54">
        <f t="shared" si="92"/>
        <v>-157.5</v>
      </c>
      <c r="P173" s="54">
        <f t="shared" si="92"/>
        <v>0</v>
      </c>
      <c r="Q173" s="53">
        <f t="shared" si="92"/>
        <v>0</v>
      </c>
      <c r="R173" s="54">
        <f t="shared" si="92"/>
        <v>0</v>
      </c>
      <c r="S173" s="54">
        <f t="shared" si="92"/>
        <v>0</v>
      </c>
      <c r="T173" s="53">
        <f t="shared" si="92"/>
        <v>-4554.3</v>
      </c>
      <c r="U173" s="53">
        <f t="shared" si="92"/>
        <v>-295.3</v>
      </c>
      <c r="V173" s="53"/>
      <c r="W173" s="53"/>
      <c r="X173" s="54">
        <f>X169-X170-X171-X172</f>
        <v>0</v>
      </c>
      <c r="Y173" s="54">
        <f>Y169-Y170-Y171-Y172</f>
        <v>-31.4</v>
      </c>
      <c r="Z173" s="54">
        <f>Z169-Z170-Z171-Z172</f>
        <v>0</v>
      </c>
      <c r="AA173" s="54">
        <f aca="true" t="shared" si="93" ref="AA173:AQ173">AA169-AA170-AA171-AA172</f>
        <v>0</v>
      </c>
      <c r="AB173" s="54">
        <f t="shared" si="93"/>
        <v>0</v>
      </c>
      <c r="AC173" s="54">
        <f t="shared" si="93"/>
        <v>0</v>
      </c>
      <c r="AD173" s="54">
        <f t="shared" si="93"/>
        <v>1183.4999999999998</v>
      </c>
      <c r="AE173" s="54">
        <f>AE169-AE170-AE171-AE172</f>
        <v>0</v>
      </c>
      <c r="AF173" s="54">
        <f>AF169-AF170-AF171-AF172</f>
        <v>0</v>
      </c>
      <c r="AG173" s="54">
        <f t="shared" si="93"/>
        <v>0</v>
      </c>
      <c r="AH173" s="54">
        <f t="shared" si="93"/>
        <v>0</v>
      </c>
      <c r="AI173" s="54">
        <f t="shared" si="93"/>
        <v>0</v>
      </c>
      <c r="AJ173" s="54">
        <f t="shared" si="93"/>
        <v>0</v>
      </c>
      <c r="AK173" s="54">
        <f t="shared" si="93"/>
        <v>0</v>
      </c>
      <c r="AL173" s="54">
        <f t="shared" si="93"/>
        <v>0</v>
      </c>
      <c r="AM173" s="54">
        <f t="shared" si="93"/>
        <v>0</v>
      </c>
      <c r="AN173" s="54">
        <f t="shared" si="93"/>
        <v>0</v>
      </c>
      <c r="AO173" s="54"/>
      <c r="AP173" s="54">
        <f t="shared" si="93"/>
        <v>0</v>
      </c>
      <c r="AQ173" s="54">
        <f t="shared" si="93"/>
        <v>0</v>
      </c>
      <c r="AR173" s="49">
        <f t="shared" si="87"/>
        <v>6841.800000000001</v>
      </c>
      <c r="AT173" s="46"/>
      <c r="AU173" s="46"/>
      <c r="AV173" s="46"/>
      <c r="AW173" s="46"/>
      <c r="AX173" s="46"/>
      <c r="AY173" s="46"/>
    </row>
    <row r="174" spans="4:51" s="1" customFormat="1" ht="15.75" hidden="1">
      <c r="D174" s="41"/>
      <c r="E174" s="49"/>
      <c r="F174" s="58"/>
      <c r="G174" s="58"/>
      <c r="H174" s="58"/>
      <c r="I174" s="58"/>
      <c r="J174" s="58"/>
      <c r="K174" s="55"/>
      <c r="L174" s="56"/>
      <c r="M174" s="56"/>
      <c r="N174" s="56"/>
      <c r="O174" s="56"/>
      <c r="P174" s="56"/>
      <c r="Q174" s="56"/>
      <c r="R174" s="61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49">
        <f t="shared" si="87"/>
        <v>0</v>
      </c>
      <c r="AT174" s="46"/>
      <c r="AU174" s="46"/>
      <c r="AV174" s="46"/>
      <c r="AW174" s="46"/>
      <c r="AX174" s="46"/>
      <c r="AY174" s="46"/>
    </row>
    <row r="175" spans="4:51" s="1" customFormat="1" ht="15.75" hidden="1">
      <c r="D175" s="41"/>
      <c r="E175" s="49"/>
      <c r="F175" s="58"/>
      <c r="G175" s="58"/>
      <c r="H175" s="58"/>
      <c r="I175" s="58"/>
      <c r="J175" s="58"/>
      <c r="K175" s="55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49">
        <f t="shared" si="87"/>
        <v>0</v>
      </c>
      <c r="AT175" s="46"/>
      <c r="AU175" s="46"/>
      <c r="AV175" s="46"/>
      <c r="AW175" s="46"/>
      <c r="AX175" s="46"/>
      <c r="AY175" s="46"/>
    </row>
    <row r="176" spans="4:51" s="1" customFormat="1" ht="33" customHeight="1">
      <c r="D176" s="57">
        <v>70743</v>
      </c>
      <c r="E176" s="48" t="s">
        <v>48</v>
      </c>
      <c r="F176" s="49"/>
      <c r="G176" s="49"/>
      <c r="H176" s="49"/>
      <c r="I176" s="49"/>
      <c r="J176" s="49"/>
      <c r="K176" s="50"/>
      <c r="L176" s="49"/>
      <c r="M176" s="49">
        <v>1125</v>
      </c>
      <c r="N176" s="49"/>
      <c r="O176" s="49"/>
      <c r="P176" s="49"/>
      <c r="Q176" s="49"/>
      <c r="R176" s="49"/>
      <c r="S176" s="62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>
        <v>0</v>
      </c>
      <c r="AL176" s="49">
        <v>0</v>
      </c>
      <c r="AM176" s="49">
        <v>0</v>
      </c>
      <c r="AN176" s="49">
        <v>0</v>
      </c>
      <c r="AO176" s="49"/>
      <c r="AP176" s="49">
        <v>0</v>
      </c>
      <c r="AQ176" s="49">
        <v>0</v>
      </c>
      <c r="AR176" s="49">
        <f t="shared" si="87"/>
        <v>1125</v>
      </c>
      <c r="AT176" s="46"/>
      <c r="AU176" s="46"/>
      <c r="AV176" s="46"/>
      <c r="AW176" s="46"/>
      <c r="AX176" s="46"/>
      <c r="AY176" s="46"/>
    </row>
    <row r="177" spans="4:51" s="1" customFormat="1" ht="3" customHeight="1" hidden="1">
      <c r="D177" s="51"/>
      <c r="E177" s="52" t="s">
        <v>22</v>
      </c>
      <c r="F177" s="49"/>
      <c r="G177" s="49"/>
      <c r="H177" s="49"/>
      <c r="I177" s="49"/>
      <c r="J177" s="49"/>
      <c r="K177" s="53"/>
      <c r="L177" s="54"/>
      <c r="M177" s="54"/>
      <c r="N177" s="54">
        <f aca="true" t="shared" si="94" ref="N177:U177">ROUND((N176*N$2/100),1)</f>
        <v>0</v>
      </c>
      <c r="O177" s="54">
        <f t="shared" si="94"/>
        <v>0</v>
      </c>
      <c r="P177" s="54">
        <f t="shared" si="94"/>
        <v>0</v>
      </c>
      <c r="Q177" s="54">
        <f t="shared" si="94"/>
        <v>0</v>
      </c>
      <c r="R177" s="54">
        <f t="shared" si="94"/>
        <v>0</v>
      </c>
      <c r="S177" s="54">
        <f t="shared" si="94"/>
        <v>0</v>
      </c>
      <c r="T177" s="54">
        <f t="shared" si="94"/>
        <v>0</v>
      </c>
      <c r="U177" s="54">
        <f t="shared" si="94"/>
        <v>0</v>
      </c>
      <c r="V177" s="54"/>
      <c r="W177" s="54"/>
      <c r="X177" s="54"/>
      <c r="Y177" s="54"/>
      <c r="Z177" s="54"/>
      <c r="AA177" s="54"/>
      <c r="AB177" s="54"/>
      <c r="AC177" s="54"/>
      <c r="AD177" s="54"/>
      <c r="AE177" s="54">
        <f aca="true" t="shared" si="95" ref="AE177:AQ177">ROUND((AE176*AE$2/100),1)</f>
        <v>0</v>
      </c>
      <c r="AF177" s="54">
        <f t="shared" si="95"/>
        <v>0</v>
      </c>
      <c r="AG177" s="54">
        <f t="shared" si="95"/>
        <v>0</v>
      </c>
      <c r="AH177" s="54">
        <f t="shared" si="95"/>
        <v>0</v>
      </c>
      <c r="AI177" s="54">
        <f t="shared" si="95"/>
        <v>0</v>
      </c>
      <c r="AJ177" s="54"/>
      <c r="AK177" s="54">
        <f t="shared" si="95"/>
        <v>0</v>
      </c>
      <c r="AL177" s="54">
        <f t="shared" si="95"/>
        <v>0</v>
      </c>
      <c r="AM177" s="54">
        <f t="shared" si="95"/>
        <v>0</v>
      </c>
      <c r="AN177" s="54">
        <f t="shared" si="95"/>
        <v>0</v>
      </c>
      <c r="AO177" s="54"/>
      <c r="AP177" s="54">
        <f t="shared" si="95"/>
        <v>0</v>
      </c>
      <c r="AQ177" s="54">
        <f t="shared" si="95"/>
        <v>0</v>
      </c>
      <c r="AR177" s="49">
        <f t="shared" si="87"/>
        <v>0</v>
      </c>
      <c r="AS177" s="1" t="b">
        <f>SUM(K176:AQ176)=AR176</f>
        <v>1</v>
      </c>
      <c r="AT177" s="46"/>
      <c r="AU177" s="46"/>
      <c r="AV177" s="46"/>
      <c r="AW177" s="46"/>
      <c r="AX177" s="46"/>
      <c r="AY177" s="46"/>
    </row>
    <row r="178" spans="4:51" s="1" customFormat="1" ht="15.75" hidden="1">
      <c r="D178" s="51"/>
      <c r="E178" s="52" t="s">
        <v>23</v>
      </c>
      <c r="F178" s="49"/>
      <c r="G178" s="49"/>
      <c r="H178" s="49"/>
      <c r="I178" s="49"/>
      <c r="J178" s="49"/>
      <c r="K178" s="53"/>
      <c r="L178" s="54"/>
      <c r="M178" s="54"/>
      <c r="N178" s="54">
        <f aca="true" t="shared" si="96" ref="N178:U178">ROUND((N176*N$3/100),1)</f>
        <v>0</v>
      </c>
      <c r="O178" s="54">
        <f t="shared" si="96"/>
        <v>0</v>
      </c>
      <c r="P178" s="54">
        <f t="shared" si="96"/>
        <v>0</v>
      </c>
      <c r="Q178" s="54">
        <f t="shared" si="96"/>
        <v>0</v>
      </c>
      <c r="R178" s="54">
        <f t="shared" si="96"/>
        <v>0</v>
      </c>
      <c r="S178" s="54">
        <f t="shared" si="96"/>
        <v>0</v>
      </c>
      <c r="T178" s="54">
        <f t="shared" si="96"/>
        <v>0</v>
      </c>
      <c r="U178" s="54">
        <f t="shared" si="96"/>
        <v>0</v>
      </c>
      <c r="V178" s="54"/>
      <c r="W178" s="54"/>
      <c r="X178" s="54"/>
      <c r="Y178" s="54"/>
      <c r="Z178" s="54"/>
      <c r="AA178" s="54"/>
      <c r="AB178" s="54"/>
      <c r="AC178" s="54"/>
      <c r="AD178" s="54"/>
      <c r="AE178" s="54">
        <f aca="true" t="shared" si="97" ref="AE178:AQ178">ROUND((AE176*AE$3/100),1)</f>
        <v>0</v>
      </c>
      <c r="AF178" s="54">
        <f t="shared" si="97"/>
        <v>0</v>
      </c>
      <c r="AG178" s="54">
        <f t="shared" si="97"/>
        <v>0</v>
      </c>
      <c r="AH178" s="54">
        <f t="shared" si="97"/>
        <v>0</v>
      </c>
      <c r="AI178" s="54">
        <f t="shared" si="97"/>
        <v>0</v>
      </c>
      <c r="AJ178" s="54"/>
      <c r="AK178" s="54">
        <f t="shared" si="97"/>
        <v>0</v>
      </c>
      <c r="AL178" s="54">
        <f t="shared" si="97"/>
        <v>0</v>
      </c>
      <c r="AM178" s="54">
        <f t="shared" si="97"/>
        <v>0</v>
      </c>
      <c r="AN178" s="54">
        <f t="shared" si="97"/>
        <v>0</v>
      </c>
      <c r="AO178" s="54"/>
      <c r="AP178" s="54">
        <f t="shared" si="97"/>
        <v>0</v>
      </c>
      <c r="AQ178" s="54">
        <f t="shared" si="97"/>
        <v>0</v>
      </c>
      <c r="AR178" s="49">
        <f t="shared" si="87"/>
        <v>0</v>
      </c>
      <c r="AT178" s="46"/>
      <c r="AU178" s="46"/>
      <c r="AV178" s="46"/>
      <c r="AW178" s="46"/>
      <c r="AX178" s="46"/>
      <c r="AY178" s="46"/>
    </row>
    <row r="179" spans="4:51" s="1" customFormat="1" ht="15.75" hidden="1">
      <c r="D179" s="51"/>
      <c r="E179" s="52" t="s">
        <v>24</v>
      </c>
      <c r="F179" s="49"/>
      <c r="G179" s="49"/>
      <c r="H179" s="49"/>
      <c r="I179" s="49"/>
      <c r="J179" s="49"/>
      <c r="K179" s="53"/>
      <c r="L179" s="54"/>
      <c r="M179" s="54"/>
      <c r="N179" s="54">
        <f aca="true" t="shared" si="98" ref="N179:U179">ROUND((N176*N$4/100),1)</f>
        <v>0</v>
      </c>
      <c r="O179" s="54">
        <f t="shared" si="98"/>
        <v>0</v>
      </c>
      <c r="P179" s="54">
        <f t="shared" si="98"/>
        <v>0</v>
      </c>
      <c r="Q179" s="54">
        <f t="shared" si="98"/>
        <v>0</v>
      </c>
      <c r="R179" s="54">
        <f t="shared" si="98"/>
        <v>0</v>
      </c>
      <c r="S179" s="54">
        <f t="shared" si="98"/>
        <v>0</v>
      </c>
      <c r="T179" s="54">
        <f t="shared" si="98"/>
        <v>0</v>
      </c>
      <c r="U179" s="54">
        <f t="shared" si="98"/>
        <v>0</v>
      </c>
      <c r="V179" s="54"/>
      <c r="W179" s="54"/>
      <c r="X179" s="54"/>
      <c r="Y179" s="54"/>
      <c r="Z179" s="54"/>
      <c r="AA179" s="54"/>
      <c r="AB179" s="54"/>
      <c r="AC179" s="54"/>
      <c r="AD179" s="54"/>
      <c r="AE179" s="54">
        <f aca="true" t="shared" si="99" ref="AE179:AQ179">ROUND((AE176*AE$4/100),1)</f>
        <v>0</v>
      </c>
      <c r="AF179" s="54">
        <f t="shared" si="99"/>
        <v>0</v>
      </c>
      <c r="AG179" s="54">
        <f t="shared" si="99"/>
        <v>0</v>
      </c>
      <c r="AH179" s="54">
        <f t="shared" si="99"/>
        <v>0</v>
      </c>
      <c r="AI179" s="54">
        <f t="shared" si="99"/>
        <v>0</v>
      </c>
      <c r="AJ179" s="54"/>
      <c r="AK179" s="54">
        <f t="shared" si="99"/>
        <v>0</v>
      </c>
      <c r="AL179" s="54">
        <f t="shared" si="99"/>
        <v>0</v>
      </c>
      <c r="AM179" s="54">
        <f t="shared" si="99"/>
        <v>0</v>
      </c>
      <c r="AN179" s="54">
        <f t="shared" si="99"/>
        <v>0</v>
      </c>
      <c r="AO179" s="54"/>
      <c r="AP179" s="54">
        <f t="shared" si="99"/>
        <v>0</v>
      </c>
      <c r="AQ179" s="54">
        <f t="shared" si="99"/>
        <v>0</v>
      </c>
      <c r="AR179" s="49">
        <f t="shared" si="87"/>
        <v>0</v>
      </c>
      <c r="AT179" s="46"/>
      <c r="AU179" s="46"/>
      <c r="AV179" s="46"/>
      <c r="AW179" s="46"/>
      <c r="AX179" s="46"/>
      <c r="AY179" s="46"/>
    </row>
    <row r="180" spans="4:51" s="1" customFormat="1" ht="15.75" hidden="1">
      <c r="D180" s="51" t="s">
        <v>25</v>
      </c>
      <c r="E180" s="52" t="s">
        <v>26</v>
      </c>
      <c r="F180" s="49"/>
      <c r="G180" s="49"/>
      <c r="H180" s="49"/>
      <c r="I180" s="49"/>
      <c r="J180" s="49"/>
      <c r="K180" s="53"/>
      <c r="L180" s="54"/>
      <c r="M180" s="54"/>
      <c r="N180" s="54">
        <f aca="true" t="shared" si="100" ref="N180:U180">N176-N177-N178-N179</f>
        <v>0</v>
      </c>
      <c r="O180" s="54">
        <f t="shared" si="100"/>
        <v>0</v>
      </c>
      <c r="P180" s="54">
        <f t="shared" si="100"/>
        <v>0</v>
      </c>
      <c r="Q180" s="54">
        <f t="shared" si="100"/>
        <v>0</v>
      </c>
      <c r="R180" s="54">
        <f t="shared" si="100"/>
        <v>0</v>
      </c>
      <c r="S180" s="54">
        <f t="shared" si="100"/>
        <v>0</v>
      </c>
      <c r="T180" s="54">
        <f t="shared" si="100"/>
        <v>0</v>
      </c>
      <c r="U180" s="54">
        <f t="shared" si="100"/>
        <v>0</v>
      </c>
      <c r="V180" s="54"/>
      <c r="W180" s="54"/>
      <c r="X180" s="54"/>
      <c r="Y180" s="54"/>
      <c r="Z180" s="54"/>
      <c r="AA180" s="54"/>
      <c r="AB180" s="54"/>
      <c r="AC180" s="54"/>
      <c r="AD180" s="54"/>
      <c r="AE180" s="54">
        <f aca="true" t="shared" si="101" ref="AE180:AQ180">AE176-AE177-AE178-AE179</f>
        <v>0</v>
      </c>
      <c r="AF180" s="54">
        <f t="shared" si="101"/>
        <v>0</v>
      </c>
      <c r="AG180" s="54">
        <f t="shared" si="101"/>
        <v>0</v>
      </c>
      <c r="AH180" s="54">
        <f t="shared" si="101"/>
        <v>0</v>
      </c>
      <c r="AI180" s="54">
        <f t="shared" si="101"/>
        <v>0</v>
      </c>
      <c r="AJ180" s="54"/>
      <c r="AK180" s="54">
        <f t="shared" si="101"/>
        <v>0</v>
      </c>
      <c r="AL180" s="54">
        <f t="shared" si="101"/>
        <v>0</v>
      </c>
      <c r="AM180" s="54">
        <f t="shared" si="101"/>
        <v>0</v>
      </c>
      <c r="AN180" s="54">
        <f t="shared" si="101"/>
        <v>0</v>
      </c>
      <c r="AO180" s="54"/>
      <c r="AP180" s="54">
        <f t="shared" si="101"/>
        <v>0</v>
      </c>
      <c r="AQ180" s="54">
        <f t="shared" si="101"/>
        <v>0</v>
      </c>
      <c r="AR180" s="49">
        <f t="shared" si="87"/>
        <v>0</v>
      </c>
      <c r="AT180" s="46"/>
      <c r="AU180" s="46"/>
      <c r="AV180" s="46"/>
      <c r="AW180" s="46"/>
      <c r="AX180" s="46"/>
      <c r="AY180" s="46"/>
    </row>
    <row r="181" spans="4:51" s="1" customFormat="1" ht="15.75" hidden="1">
      <c r="D181" s="41"/>
      <c r="E181" s="49"/>
      <c r="F181" s="58"/>
      <c r="G181" s="58"/>
      <c r="H181" s="58"/>
      <c r="I181" s="58"/>
      <c r="J181" s="58"/>
      <c r="K181" s="55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49">
        <f t="shared" si="87"/>
        <v>0</v>
      </c>
      <c r="AT181" s="46"/>
      <c r="AU181" s="46"/>
      <c r="AV181" s="46"/>
      <c r="AW181" s="46"/>
      <c r="AX181" s="46"/>
      <c r="AY181" s="46"/>
    </row>
    <row r="182" spans="4:51" s="1" customFormat="1" ht="15.75" hidden="1">
      <c r="D182" s="41"/>
      <c r="E182" s="49"/>
      <c r="F182" s="58"/>
      <c r="G182" s="58"/>
      <c r="H182" s="58"/>
      <c r="I182" s="58"/>
      <c r="J182" s="58"/>
      <c r="K182" s="55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49">
        <f t="shared" si="87"/>
        <v>0</v>
      </c>
      <c r="AT182" s="46"/>
      <c r="AU182" s="46"/>
      <c r="AV182" s="46"/>
      <c r="AW182" s="46"/>
      <c r="AX182" s="46"/>
      <c r="AY182" s="46"/>
    </row>
    <row r="183" spans="4:51" s="1" customFormat="1" ht="79.5" customHeight="1">
      <c r="D183" s="57">
        <v>70743</v>
      </c>
      <c r="E183" s="63" t="s">
        <v>49</v>
      </c>
      <c r="F183" s="49"/>
      <c r="G183" s="49"/>
      <c r="H183" s="49"/>
      <c r="I183" s="49"/>
      <c r="J183" s="49"/>
      <c r="K183" s="50"/>
      <c r="L183" s="49"/>
      <c r="M183" s="49">
        <v>37831.4</v>
      </c>
      <c r="N183" s="49"/>
      <c r="O183" s="49"/>
      <c r="P183" s="49"/>
      <c r="Q183" s="49"/>
      <c r="R183" s="49"/>
      <c r="S183" s="62"/>
      <c r="T183" s="49"/>
      <c r="U183" s="49"/>
      <c r="V183" s="49"/>
      <c r="W183" s="49"/>
      <c r="X183" s="49">
        <v>0</v>
      </c>
      <c r="Y183" s="49">
        <v>0</v>
      </c>
      <c r="Z183" s="49">
        <v>0</v>
      </c>
      <c r="AA183" s="49">
        <v>0</v>
      </c>
      <c r="AB183" s="49">
        <v>0</v>
      </c>
      <c r="AC183" s="49">
        <v>0</v>
      </c>
      <c r="AD183" s="49"/>
      <c r="AE183" s="49"/>
      <c r="AF183" s="49"/>
      <c r="AG183" s="49"/>
      <c r="AH183" s="49"/>
      <c r="AI183" s="49"/>
      <c r="AJ183" s="49"/>
      <c r="AK183" s="49">
        <v>0</v>
      </c>
      <c r="AL183" s="49">
        <v>0</v>
      </c>
      <c r="AM183" s="49">
        <v>0</v>
      </c>
      <c r="AN183" s="49">
        <v>0</v>
      </c>
      <c r="AO183" s="49"/>
      <c r="AP183" s="49">
        <v>0</v>
      </c>
      <c r="AQ183" s="49">
        <v>0</v>
      </c>
      <c r="AR183" s="49">
        <f t="shared" si="87"/>
        <v>37831.4</v>
      </c>
      <c r="AT183" s="46"/>
      <c r="AU183" s="46"/>
      <c r="AV183" s="46">
        <f>M183/12</f>
        <v>3152.616666666667</v>
      </c>
      <c r="AW183" s="46"/>
      <c r="AX183" s="46"/>
      <c r="AY183" s="46"/>
    </row>
    <row r="184" spans="4:51" s="1" customFormat="1" ht="3" customHeight="1" hidden="1">
      <c r="D184" s="51"/>
      <c r="E184" s="52" t="s">
        <v>22</v>
      </c>
      <c r="F184" s="49"/>
      <c r="G184" s="49"/>
      <c r="H184" s="49"/>
      <c r="I184" s="49"/>
      <c r="J184" s="49"/>
      <c r="K184" s="53"/>
      <c r="L184" s="54"/>
      <c r="M184" s="54"/>
      <c r="N184" s="54">
        <f aca="true" t="shared" si="102" ref="N184:AQ184">ROUND((N183*N$2/100),1)</f>
        <v>0</v>
      </c>
      <c r="O184" s="54">
        <f t="shared" si="102"/>
        <v>0</v>
      </c>
      <c r="P184" s="54">
        <f t="shared" si="102"/>
        <v>0</v>
      </c>
      <c r="Q184" s="54">
        <f t="shared" si="102"/>
        <v>0</v>
      </c>
      <c r="R184" s="54">
        <f t="shared" si="102"/>
        <v>0</v>
      </c>
      <c r="S184" s="54"/>
      <c r="T184" s="54">
        <f t="shared" si="102"/>
        <v>0</v>
      </c>
      <c r="U184" s="54">
        <f t="shared" si="102"/>
        <v>0</v>
      </c>
      <c r="V184" s="54"/>
      <c r="W184" s="54"/>
      <c r="X184" s="54">
        <f t="shared" si="102"/>
        <v>0</v>
      </c>
      <c r="Y184" s="54">
        <f t="shared" si="102"/>
        <v>0</v>
      </c>
      <c r="Z184" s="54">
        <f t="shared" si="102"/>
        <v>0</v>
      </c>
      <c r="AA184" s="54">
        <f t="shared" si="102"/>
        <v>0</v>
      </c>
      <c r="AB184" s="54">
        <f t="shared" si="102"/>
        <v>0</v>
      </c>
      <c r="AC184" s="54">
        <f t="shared" si="102"/>
        <v>0</v>
      </c>
      <c r="AD184" s="54"/>
      <c r="AE184" s="54"/>
      <c r="AF184" s="54"/>
      <c r="AG184" s="54"/>
      <c r="AH184" s="54"/>
      <c r="AI184" s="54"/>
      <c r="AJ184" s="54"/>
      <c r="AK184" s="54">
        <f t="shared" si="102"/>
        <v>0</v>
      </c>
      <c r="AL184" s="54">
        <f t="shared" si="102"/>
        <v>0</v>
      </c>
      <c r="AM184" s="54">
        <f t="shared" si="102"/>
        <v>0</v>
      </c>
      <c r="AN184" s="54">
        <f t="shared" si="102"/>
        <v>0</v>
      </c>
      <c r="AO184" s="54"/>
      <c r="AP184" s="54">
        <f t="shared" si="102"/>
        <v>0</v>
      </c>
      <c r="AQ184" s="54">
        <f t="shared" si="102"/>
        <v>0</v>
      </c>
      <c r="AR184" s="49">
        <f t="shared" si="87"/>
        <v>0</v>
      </c>
      <c r="AS184" s="1" t="b">
        <f>SUM(K183:AQ183)=AR183</f>
        <v>1</v>
      </c>
      <c r="AT184" s="46"/>
      <c r="AU184" s="46"/>
      <c r="AV184" s="46"/>
      <c r="AW184" s="46"/>
      <c r="AX184" s="46"/>
      <c r="AY184" s="46"/>
    </row>
    <row r="185" spans="4:51" s="1" customFormat="1" ht="15.75" hidden="1">
      <c r="D185" s="51"/>
      <c r="E185" s="52" t="s">
        <v>23</v>
      </c>
      <c r="F185" s="49"/>
      <c r="G185" s="49"/>
      <c r="H185" s="49"/>
      <c r="I185" s="49"/>
      <c r="J185" s="49"/>
      <c r="K185" s="53"/>
      <c r="L185" s="54"/>
      <c r="M185" s="54"/>
      <c r="N185" s="54">
        <f aca="true" t="shared" si="103" ref="N185:AQ185">ROUND((N183*N$3/100),1)</f>
        <v>0</v>
      </c>
      <c r="O185" s="54">
        <f t="shared" si="103"/>
        <v>0</v>
      </c>
      <c r="P185" s="54">
        <f t="shared" si="103"/>
        <v>0</v>
      </c>
      <c r="Q185" s="54">
        <f t="shared" si="103"/>
        <v>0</v>
      </c>
      <c r="R185" s="54">
        <f t="shared" si="103"/>
        <v>0</v>
      </c>
      <c r="S185" s="54"/>
      <c r="T185" s="54">
        <f t="shared" si="103"/>
        <v>0</v>
      </c>
      <c r="U185" s="54">
        <f t="shared" si="103"/>
        <v>0</v>
      </c>
      <c r="V185" s="54"/>
      <c r="W185" s="54"/>
      <c r="X185" s="54">
        <f t="shared" si="103"/>
        <v>0</v>
      </c>
      <c r="Y185" s="54">
        <f t="shared" si="103"/>
        <v>0</v>
      </c>
      <c r="Z185" s="54">
        <f t="shared" si="103"/>
        <v>0</v>
      </c>
      <c r="AA185" s="54">
        <f t="shared" si="103"/>
        <v>0</v>
      </c>
      <c r="AB185" s="54">
        <f t="shared" si="103"/>
        <v>0</v>
      </c>
      <c r="AC185" s="54">
        <f t="shared" si="103"/>
        <v>0</v>
      </c>
      <c r="AD185" s="54"/>
      <c r="AE185" s="54"/>
      <c r="AF185" s="54"/>
      <c r="AG185" s="54"/>
      <c r="AH185" s="54"/>
      <c r="AI185" s="54"/>
      <c r="AJ185" s="54"/>
      <c r="AK185" s="54">
        <f t="shared" si="103"/>
        <v>0</v>
      </c>
      <c r="AL185" s="54">
        <f t="shared" si="103"/>
        <v>0</v>
      </c>
      <c r="AM185" s="54">
        <f t="shared" si="103"/>
        <v>0</v>
      </c>
      <c r="AN185" s="54">
        <f t="shared" si="103"/>
        <v>0</v>
      </c>
      <c r="AO185" s="54"/>
      <c r="AP185" s="54">
        <f t="shared" si="103"/>
        <v>0</v>
      </c>
      <c r="AQ185" s="54">
        <f t="shared" si="103"/>
        <v>0</v>
      </c>
      <c r="AR185" s="49">
        <f t="shared" si="87"/>
        <v>0</v>
      </c>
      <c r="AT185" s="46"/>
      <c r="AU185" s="46"/>
      <c r="AV185" s="46"/>
      <c r="AW185" s="46"/>
      <c r="AX185" s="46"/>
      <c r="AY185" s="46"/>
    </row>
    <row r="186" spans="4:51" s="1" customFormat="1" ht="15.75" hidden="1">
      <c r="D186" s="51"/>
      <c r="E186" s="52" t="s">
        <v>24</v>
      </c>
      <c r="F186" s="49"/>
      <c r="G186" s="49"/>
      <c r="H186" s="49"/>
      <c r="I186" s="49"/>
      <c r="J186" s="49"/>
      <c r="K186" s="53"/>
      <c r="L186" s="54"/>
      <c r="M186" s="54"/>
      <c r="N186" s="54">
        <f aca="true" t="shared" si="104" ref="N186:AQ186">ROUND((N183*N$4/100),1)</f>
        <v>0</v>
      </c>
      <c r="O186" s="54">
        <f t="shared" si="104"/>
        <v>0</v>
      </c>
      <c r="P186" s="54">
        <f t="shared" si="104"/>
        <v>0</v>
      </c>
      <c r="Q186" s="54">
        <f t="shared" si="104"/>
        <v>0</v>
      </c>
      <c r="R186" s="54">
        <f t="shared" si="104"/>
        <v>0</v>
      </c>
      <c r="S186" s="54"/>
      <c r="T186" s="54">
        <f t="shared" si="104"/>
        <v>0</v>
      </c>
      <c r="U186" s="54">
        <f t="shared" si="104"/>
        <v>0</v>
      </c>
      <c r="V186" s="54"/>
      <c r="W186" s="54"/>
      <c r="X186" s="54">
        <f t="shared" si="104"/>
        <v>0</v>
      </c>
      <c r="Y186" s="54">
        <f t="shared" si="104"/>
        <v>0</v>
      </c>
      <c r="Z186" s="54">
        <f t="shared" si="104"/>
        <v>0</v>
      </c>
      <c r="AA186" s="54">
        <f t="shared" si="104"/>
        <v>0</v>
      </c>
      <c r="AB186" s="54">
        <f t="shared" si="104"/>
        <v>0</v>
      </c>
      <c r="AC186" s="54">
        <f t="shared" si="104"/>
        <v>0</v>
      </c>
      <c r="AD186" s="54"/>
      <c r="AE186" s="54"/>
      <c r="AF186" s="54"/>
      <c r="AG186" s="54"/>
      <c r="AH186" s="54"/>
      <c r="AI186" s="54"/>
      <c r="AJ186" s="54"/>
      <c r="AK186" s="54">
        <f t="shared" si="104"/>
        <v>0</v>
      </c>
      <c r="AL186" s="54">
        <f t="shared" si="104"/>
        <v>0</v>
      </c>
      <c r="AM186" s="54">
        <f t="shared" si="104"/>
        <v>0</v>
      </c>
      <c r="AN186" s="54">
        <f t="shared" si="104"/>
        <v>0</v>
      </c>
      <c r="AO186" s="54"/>
      <c r="AP186" s="54">
        <f t="shared" si="104"/>
        <v>0</v>
      </c>
      <c r="AQ186" s="54">
        <f t="shared" si="104"/>
        <v>0</v>
      </c>
      <c r="AR186" s="49">
        <f t="shared" si="87"/>
        <v>0</v>
      </c>
      <c r="AT186" s="46"/>
      <c r="AU186" s="46"/>
      <c r="AV186" s="46"/>
      <c r="AW186" s="46"/>
      <c r="AX186" s="46"/>
      <c r="AY186" s="46"/>
    </row>
    <row r="187" spans="4:51" s="1" customFormat="1" ht="15.75" hidden="1">
      <c r="D187" s="51" t="s">
        <v>25</v>
      </c>
      <c r="E187" s="52" t="s">
        <v>26</v>
      </c>
      <c r="F187" s="49"/>
      <c r="G187" s="49"/>
      <c r="H187" s="49"/>
      <c r="I187" s="49"/>
      <c r="J187" s="49"/>
      <c r="K187" s="53"/>
      <c r="L187" s="54"/>
      <c r="M187" s="54"/>
      <c r="N187" s="54">
        <f aca="true" t="shared" si="105" ref="N187:AQ187">N183-N184-N185-N186</f>
        <v>0</v>
      </c>
      <c r="O187" s="54">
        <f t="shared" si="105"/>
        <v>0</v>
      </c>
      <c r="P187" s="54">
        <f t="shared" si="105"/>
        <v>0</v>
      </c>
      <c r="Q187" s="54">
        <f t="shared" si="105"/>
        <v>0</v>
      </c>
      <c r="R187" s="54">
        <f t="shared" si="105"/>
        <v>0</v>
      </c>
      <c r="S187" s="54"/>
      <c r="T187" s="54">
        <f t="shared" si="105"/>
        <v>0</v>
      </c>
      <c r="U187" s="54">
        <f t="shared" si="105"/>
        <v>0</v>
      </c>
      <c r="V187" s="54"/>
      <c r="W187" s="54"/>
      <c r="X187" s="54">
        <f t="shared" si="105"/>
        <v>0</v>
      </c>
      <c r="Y187" s="54">
        <f t="shared" si="105"/>
        <v>0</v>
      </c>
      <c r="Z187" s="54">
        <f t="shared" si="105"/>
        <v>0</v>
      </c>
      <c r="AA187" s="54">
        <f t="shared" si="105"/>
        <v>0</v>
      </c>
      <c r="AB187" s="54">
        <f t="shared" si="105"/>
        <v>0</v>
      </c>
      <c r="AC187" s="54">
        <f t="shared" si="105"/>
        <v>0</v>
      </c>
      <c r="AD187" s="54"/>
      <c r="AE187" s="54"/>
      <c r="AF187" s="54"/>
      <c r="AG187" s="54"/>
      <c r="AH187" s="54"/>
      <c r="AI187" s="54"/>
      <c r="AJ187" s="54"/>
      <c r="AK187" s="54">
        <f t="shared" si="105"/>
        <v>0</v>
      </c>
      <c r="AL187" s="54">
        <f t="shared" si="105"/>
        <v>0</v>
      </c>
      <c r="AM187" s="54">
        <f t="shared" si="105"/>
        <v>0</v>
      </c>
      <c r="AN187" s="54">
        <f t="shared" si="105"/>
        <v>0</v>
      </c>
      <c r="AO187" s="54"/>
      <c r="AP187" s="54">
        <f t="shared" si="105"/>
        <v>0</v>
      </c>
      <c r="AQ187" s="54">
        <f t="shared" si="105"/>
        <v>0</v>
      </c>
      <c r="AR187" s="49">
        <f t="shared" si="87"/>
        <v>0</v>
      </c>
      <c r="AT187" s="46"/>
      <c r="AU187" s="46"/>
      <c r="AV187" s="46"/>
      <c r="AW187" s="46"/>
      <c r="AX187" s="46"/>
      <c r="AY187" s="46"/>
    </row>
    <row r="188" spans="4:51" s="1" customFormat="1" ht="15.75" hidden="1">
      <c r="D188" s="41"/>
      <c r="E188" s="49"/>
      <c r="F188" s="49"/>
      <c r="G188" s="49"/>
      <c r="H188" s="49"/>
      <c r="I188" s="49"/>
      <c r="J188" s="49"/>
      <c r="K188" s="60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49">
        <f t="shared" si="87"/>
        <v>0</v>
      </c>
      <c r="AT188" s="46"/>
      <c r="AU188" s="46"/>
      <c r="AV188" s="46"/>
      <c r="AW188" s="46"/>
      <c r="AX188" s="46"/>
      <c r="AY188" s="46"/>
    </row>
    <row r="189" spans="4:51" s="1" customFormat="1" ht="9" customHeight="1" hidden="1">
      <c r="D189" s="41"/>
      <c r="E189" s="49"/>
      <c r="F189" s="49"/>
      <c r="G189" s="49"/>
      <c r="H189" s="49"/>
      <c r="I189" s="49"/>
      <c r="J189" s="49"/>
      <c r="K189" s="60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49">
        <f t="shared" si="87"/>
        <v>0</v>
      </c>
      <c r="AT189" s="46"/>
      <c r="AU189" s="46"/>
      <c r="AV189" s="46"/>
      <c r="AW189" s="46"/>
      <c r="AX189" s="46"/>
      <c r="AY189" s="46"/>
    </row>
    <row r="190" spans="4:51" s="2" customFormat="1" ht="48" customHeight="1">
      <c r="D190" s="57">
        <v>70743</v>
      </c>
      <c r="E190" s="63" t="s">
        <v>50</v>
      </c>
      <c r="F190" s="49"/>
      <c r="G190" s="49"/>
      <c r="H190" s="49"/>
      <c r="I190" s="49"/>
      <c r="J190" s="49"/>
      <c r="K190" s="50"/>
      <c r="L190" s="49"/>
      <c r="M190" s="49">
        <v>4839.8</v>
      </c>
      <c r="N190" s="49"/>
      <c r="O190" s="49"/>
      <c r="P190" s="49"/>
      <c r="Q190" s="49"/>
      <c r="R190" s="49"/>
      <c r="S190" s="62"/>
      <c r="T190" s="49"/>
      <c r="U190" s="49">
        <v>0</v>
      </c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>
        <v>0</v>
      </c>
      <c r="AL190" s="49">
        <v>0</v>
      </c>
      <c r="AM190" s="49">
        <v>0</v>
      </c>
      <c r="AN190" s="49">
        <v>0</v>
      </c>
      <c r="AO190" s="49"/>
      <c r="AP190" s="49">
        <v>0</v>
      </c>
      <c r="AQ190" s="49">
        <v>0</v>
      </c>
      <c r="AR190" s="49">
        <f t="shared" si="87"/>
        <v>4839.8</v>
      </c>
      <c r="AS190" s="1"/>
      <c r="AT190" s="46"/>
      <c r="AU190" s="46"/>
      <c r="AV190" s="46">
        <f>M190/12</f>
        <v>403.31666666666666</v>
      </c>
      <c r="AW190" s="46"/>
      <c r="AX190" s="46"/>
      <c r="AY190" s="46"/>
    </row>
    <row r="191" spans="4:51" s="1" customFormat="1" ht="0" customHeight="1" hidden="1">
      <c r="D191" s="51"/>
      <c r="E191" s="52" t="s">
        <v>22</v>
      </c>
      <c r="F191" s="49"/>
      <c r="G191" s="49"/>
      <c r="H191" s="49"/>
      <c r="I191" s="49"/>
      <c r="J191" s="49"/>
      <c r="K191" s="53">
        <f aca="true" t="shared" si="106" ref="K191:AQ191">ROUND((K190*K$2/100),1)</f>
        <v>0</v>
      </c>
      <c r="L191" s="54">
        <f t="shared" si="106"/>
        <v>0</v>
      </c>
      <c r="M191" s="54"/>
      <c r="N191" s="54">
        <f t="shared" si="106"/>
        <v>0</v>
      </c>
      <c r="O191" s="54">
        <f t="shared" si="106"/>
        <v>0</v>
      </c>
      <c r="P191" s="54">
        <f t="shared" si="106"/>
        <v>0</v>
      </c>
      <c r="Q191" s="54">
        <f t="shared" si="106"/>
        <v>0</v>
      </c>
      <c r="R191" s="54">
        <f t="shared" si="106"/>
        <v>0</v>
      </c>
      <c r="S191" s="54">
        <f t="shared" si="106"/>
        <v>0</v>
      </c>
      <c r="T191" s="54">
        <f t="shared" si="106"/>
        <v>0</v>
      </c>
      <c r="U191" s="54">
        <f t="shared" si="106"/>
        <v>0</v>
      </c>
      <c r="V191" s="54"/>
      <c r="W191" s="54"/>
      <c r="X191" s="54">
        <f t="shared" si="106"/>
        <v>0</v>
      </c>
      <c r="Y191" s="54">
        <f t="shared" si="106"/>
        <v>0</v>
      </c>
      <c r="Z191" s="54">
        <f t="shared" si="106"/>
        <v>0</v>
      </c>
      <c r="AA191" s="54">
        <f t="shared" si="106"/>
        <v>0</v>
      </c>
      <c r="AB191" s="54">
        <f t="shared" si="106"/>
        <v>0</v>
      </c>
      <c r="AC191" s="54">
        <f t="shared" si="106"/>
        <v>0</v>
      </c>
      <c r="AD191" s="54">
        <f t="shared" si="106"/>
        <v>0</v>
      </c>
      <c r="AE191" s="54">
        <f t="shared" si="106"/>
        <v>0</v>
      </c>
      <c r="AF191" s="54">
        <f t="shared" si="106"/>
        <v>0</v>
      </c>
      <c r="AG191" s="54">
        <f t="shared" si="106"/>
        <v>0</v>
      </c>
      <c r="AH191" s="54">
        <f t="shared" si="106"/>
        <v>0</v>
      </c>
      <c r="AI191" s="54">
        <f t="shared" si="106"/>
        <v>0</v>
      </c>
      <c r="AJ191" s="54">
        <f t="shared" si="106"/>
        <v>0</v>
      </c>
      <c r="AK191" s="54">
        <f t="shared" si="106"/>
        <v>0</v>
      </c>
      <c r="AL191" s="54">
        <f t="shared" si="106"/>
        <v>0</v>
      </c>
      <c r="AM191" s="54">
        <f t="shared" si="106"/>
        <v>0</v>
      </c>
      <c r="AN191" s="54">
        <f t="shared" si="106"/>
        <v>0</v>
      </c>
      <c r="AO191" s="54"/>
      <c r="AP191" s="54">
        <f t="shared" si="106"/>
        <v>0</v>
      </c>
      <c r="AQ191" s="54">
        <f t="shared" si="106"/>
        <v>0</v>
      </c>
      <c r="AR191" s="49">
        <f t="shared" si="87"/>
        <v>0</v>
      </c>
      <c r="AS191" s="1" t="b">
        <f>SUM(K190:AQ190)=AR190</f>
        <v>1</v>
      </c>
      <c r="AT191" s="46"/>
      <c r="AU191" s="46"/>
      <c r="AV191" s="46"/>
      <c r="AW191" s="46"/>
      <c r="AX191" s="46"/>
      <c r="AY191" s="46"/>
    </row>
    <row r="192" spans="4:51" s="1" customFormat="1" ht="12.75" customHeight="1" hidden="1">
      <c r="D192" s="51"/>
      <c r="E192" s="52" t="s">
        <v>23</v>
      </c>
      <c r="F192" s="49"/>
      <c r="G192" s="49"/>
      <c r="H192" s="49"/>
      <c r="I192" s="49"/>
      <c r="J192" s="49"/>
      <c r="K192" s="53">
        <f aca="true" t="shared" si="107" ref="K192:AQ192">ROUND((K190*K$3/100),1)</f>
        <v>0</v>
      </c>
      <c r="L192" s="54">
        <f t="shared" si="107"/>
        <v>0</v>
      </c>
      <c r="M192" s="54"/>
      <c r="N192" s="54">
        <f t="shared" si="107"/>
        <v>0</v>
      </c>
      <c r="O192" s="54">
        <f t="shared" si="107"/>
        <v>0</v>
      </c>
      <c r="P192" s="54">
        <f t="shared" si="107"/>
        <v>0</v>
      </c>
      <c r="Q192" s="54">
        <f t="shared" si="107"/>
        <v>0</v>
      </c>
      <c r="R192" s="54">
        <f t="shared" si="107"/>
        <v>0</v>
      </c>
      <c r="S192" s="54">
        <f t="shared" si="107"/>
        <v>0</v>
      </c>
      <c r="T192" s="54">
        <f t="shared" si="107"/>
        <v>0</v>
      </c>
      <c r="U192" s="54">
        <f t="shared" si="107"/>
        <v>0</v>
      </c>
      <c r="V192" s="54"/>
      <c r="W192" s="54"/>
      <c r="X192" s="54">
        <f t="shared" si="107"/>
        <v>0</v>
      </c>
      <c r="Y192" s="54">
        <f t="shared" si="107"/>
        <v>0</v>
      </c>
      <c r="Z192" s="54">
        <f t="shared" si="107"/>
        <v>0</v>
      </c>
      <c r="AA192" s="54">
        <f t="shared" si="107"/>
        <v>0</v>
      </c>
      <c r="AB192" s="54">
        <f t="shared" si="107"/>
        <v>0</v>
      </c>
      <c r="AC192" s="54">
        <f t="shared" si="107"/>
        <v>0</v>
      </c>
      <c r="AD192" s="54">
        <f t="shared" si="107"/>
        <v>0</v>
      </c>
      <c r="AE192" s="54">
        <f t="shared" si="107"/>
        <v>0</v>
      </c>
      <c r="AF192" s="54">
        <f t="shared" si="107"/>
        <v>0</v>
      </c>
      <c r="AG192" s="54">
        <f t="shared" si="107"/>
        <v>0</v>
      </c>
      <c r="AH192" s="54">
        <f t="shared" si="107"/>
        <v>0</v>
      </c>
      <c r="AI192" s="54">
        <f t="shared" si="107"/>
        <v>0</v>
      </c>
      <c r="AJ192" s="54">
        <f t="shared" si="107"/>
        <v>0</v>
      </c>
      <c r="AK192" s="54">
        <f t="shared" si="107"/>
        <v>0</v>
      </c>
      <c r="AL192" s="54">
        <f t="shared" si="107"/>
        <v>0</v>
      </c>
      <c r="AM192" s="54">
        <f t="shared" si="107"/>
        <v>0</v>
      </c>
      <c r="AN192" s="54">
        <f t="shared" si="107"/>
        <v>0</v>
      </c>
      <c r="AO192" s="54"/>
      <c r="AP192" s="54">
        <f t="shared" si="107"/>
        <v>0</v>
      </c>
      <c r="AQ192" s="54">
        <f t="shared" si="107"/>
        <v>0</v>
      </c>
      <c r="AR192" s="49">
        <f t="shared" si="87"/>
        <v>0</v>
      </c>
      <c r="AT192" s="46"/>
      <c r="AU192" s="46"/>
      <c r="AV192" s="46"/>
      <c r="AW192" s="46"/>
      <c r="AX192" s="46"/>
      <c r="AY192" s="46"/>
    </row>
    <row r="193" spans="4:51" s="1" customFormat="1" ht="13.5" customHeight="1" hidden="1">
      <c r="D193" s="51"/>
      <c r="E193" s="52" t="s">
        <v>24</v>
      </c>
      <c r="F193" s="49"/>
      <c r="G193" s="49"/>
      <c r="H193" s="49"/>
      <c r="I193" s="49"/>
      <c r="J193" s="49"/>
      <c r="K193" s="53">
        <f aca="true" t="shared" si="108" ref="K193:AQ193">ROUND((K190*K$4/100),1)</f>
        <v>0</v>
      </c>
      <c r="L193" s="54">
        <f t="shared" si="108"/>
        <v>0</v>
      </c>
      <c r="M193" s="54"/>
      <c r="N193" s="54">
        <f t="shared" si="108"/>
        <v>0</v>
      </c>
      <c r="O193" s="54">
        <f t="shared" si="108"/>
        <v>0</v>
      </c>
      <c r="P193" s="54">
        <f t="shared" si="108"/>
        <v>0</v>
      </c>
      <c r="Q193" s="54">
        <f t="shared" si="108"/>
        <v>0</v>
      </c>
      <c r="R193" s="54">
        <f t="shared" si="108"/>
        <v>0</v>
      </c>
      <c r="S193" s="54">
        <f t="shared" si="108"/>
        <v>0</v>
      </c>
      <c r="T193" s="54">
        <f t="shared" si="108"/>
        <v>0</v>
      </c>
      <c r="U193" s="54">
        <f t="shared" si="108"/>
        <v>0</v>
      </c>
      <c r="V193" s="54"/>
      <c r="W193" s="54"/>
      <c r="X193" s="54">
        <f t="shared" si="108"/>
        <v>0</v>
      </c>
      <c r="Y193" s="54">
        <f t="shared" si="108"/>
        <v>0</v>
      </c>
      <c r="Z193" s="54">
        <f t="shared" si="108"/>
        <v>0</v>
      </c>
      <c r="AA193" s="54">
        <f t="shared" si="108"/>
        <v>0</v>
      </c>
      <c r="AB193" s="54">
        <f t="shared" si="108"/>
        <v>0</v>
      </c>
      <c r="AC193" s="54">
        <f t="shared" si="108"/>
        <v>0</v>
      </c>
      <c r="AD193" s="54">
        <f t="shared" si="108"/>
        <v>0</v>
      </c>
      <c r="AE193" s="54">
        <f t="shared" si="108"/>
        <v>0</v>
      </c>
      <c r="AF193" s="54">
        <f t="shared" si="108"/>
        <v>0</v>
      </c>
      <c r="AG193" s="54">
        <f t="shared" si="108"/>
        <v>0</v>
      </c>
      <c r="AH193" s="54">
        <f t="shared" si="108"/>
        <v>0</v>
      </c>
      <c r="AI193" s="54">
        <f t="shared" si="108"/>
        <v>0</v>
      </c>
      <c r="AJ193" s="54">
        <f t="shared" si="108"/>
        <v>0</v>
      </c>
      <c r="AK193" s="54">
        <f t="shared" si="108"/>
        <v>0</v>
      </c>
      <c r="AL193" s="54">
        <f t="shared" si="108"/>
        <v>0</v>
      </c>
      <c r="AM193" s="54">
        <f t="shared" si="108"/>
        <v>0</v>
      </c>
      <c r="AN193" s="54">
        <f t="shared" si="108"/>
        <v>0</v>
      </c>
      <c r="AO193" s="54"/>
      <c r="AP193" s="54">
        <f t="shared" si="108"/>
        <v>0</v>
      </c>
      <c r="AQ193" s="54">
        <f t="shared" si="108"/>
        <v>0</v>
      </c>
      <c r="AR193" s="49">
        <f t="shared" si="87"/>
        <v>0</v>
      </c>
      <c r="AT193" s="46"/>
      <c r="AU193" s="46"/>
      <c r="AV193" s="46"/>
      <c r="AW193" s="46"/>
      <c r="AX193" s="46"/>
      <c r="AY193" s="46"/>
    </row>
    <row r="194" spans="4:51" s="1" customFormat="1" ht="21" customHeight="1" hidden="1">
      <c r="D194" s="51" t="s">
        <v>25</v>
      </c>
      <c r="E194" s="52" t="s">
        <v>26</v>
      </c>
      <c r="F194" s="49"/>
      <c r="G194" s="49"/>
      <c r="H194" s="49"/>
      <c r="I194" s="49"/>
      <c r="J194" s="49"/>
      <c r="K194" s="53">
        <f aca="true" t="shared" si="109" ref="K194:AQ194">K190-K191-K192-K193</f>
        <v>0</v>
      </c>
      <c r="L194" s="54">
        <f t="shared" si="109"/>
        <v>0</v>
      </c>
      <c r="M194" s="54"/>
      <c r="N194" s="54">
        <f t="shared" si="109"/>
        <v>0</v>
      </c>
      <c r="O194" s="54">
        <f t="shared" si="109"/>
        <v>0</v>
      </c>
      <c r="P194" s="54">
        <f t="shared" si="109"/>
        <v>0</v>
      </c>
      <c r="Q194" s="54">
        <f t="shared" si="109"/>
        <v>0</v>
      </c>
      <c r="R194" s="54">
        <f t="shared" si="109"/>
        <v>0</v>
      </c>
      <c r="S194" s="54">
        <f t="shared" si="109"/>
        <v>0</v>
      </c>
      <c r="T194" s="54">
        <f t="shared" si="109"/>
        <v>0</v>
      </c>
      <c r="U194" s="54">
        <f t="shared" si="109"/>
        <v>0</v>
      </c>
      <c r="V194" s="54"/>
      <c r="W194" s="54"/>
      <c r="X194" s="54">
        <f t="shared" si="109"/>
        <v>0</v>
      </c>
      <c r="Y194" s="54">
        <f t="shared" si="109"/>
        <v>0</v>
      </c>
      <c r="Z194" s="54">
        <f t="shared" si="109"/>
        <v>0</v>
      </c>
      <c r="AA194" s="54">
        <f t="shared" si="109"/>
        <v>0</v>
      </c>
      <c r="AB194" s="54">
        <f t="shared" si="109"/>
        <v>0</v>
      </c>
      <c r="AC194" s="54">
        <f t="shared" si="109"/>
        <v>0</v>
      </c>
      <c r="AD194" s="54">
        <f t="shared" si="109"/>
        <v>0</v>
      </c>
      <c r="AE194" s="54">
        <f t="shared" si="109"/>
        <v>0</v>
      </c>
      <c r="AF194" s="54">
        <f t="shared" si="109"/>
        <v>0</v>
      </c>
      <c r="AG194" s="54">
        <f t="shared" si="109"/>
        <v>0</v>
      </c>
      <c r="AH194" s="54">
        <f t="shared" si="109"/>
        <v>0</v>
      </c>
      <c r="AI194" s="54">
        <f t="shared" si="109"/>
        <v>0</v>
      </c>
      <c r="AJ194" s="54">
        <f t="shared" si="109"/>
        <v>0</v>
      </c>
      <c r="AK194" s="54">
        <f t="shared" si="109"/>
        <v>0</v>
      </c>
      <c r="AL194" s="54">
        <f t="shared" si="109"/>
        <v>0</v>
      </c>
      <c r="AM194" s="54">
        <f t="shared" si="109"/>
        <v>0</v>
      </c>
      <c r="AN194" s="54">
        <f t="shared" si="109"/>
        <v>0</v>
      </c>
      <c r="AO194" s="54"/>
      <c r="AP194" s="54">
        <f t="shared" si="109"/>
        <v>0</v>
      </c>
      <c r="AQ194" s="54">
        <f t="shared" si="109"/>
        <v>0</v>
      </c>
      <c r="AR194" s="49">
        <f t="shared" si="87"/>
        <v>0</v>
      </c>
      <c r="AT194" s="46"/>
      <c r="AU194" s="46"/>
      <c r="AV194" s="46"/>
      <c r="AW194" s="46"/>
      <c r="AX194" s="46"/>
      <c r="AY194" s="46"/>
    </row>
    <row r="195" spans="4:51" s="1" customFormat="1" ht="10.5" customHeight="1" hidden="1">
      <c r="D195" s="41"/>
      <c r="E195" s="49"/>
      <c r="F195" s="58"/>
      <c r="G195" s="58"/>
      <c r="H195" s="58"/>
      <c r="I195" s="58"/>
      <c r="J195" s="58"/>
      <c r="K195" s="55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49">
        <f t="shared" si="87"/>
        <v>0</v>
      </c>
      <c r="AT195" s="46"/>
      <c r="AU195" s="46"/>
      <c r="AV195" s="46"/>
      <c r="AW195" s="46"/>
      <c r="AX195" s="46"/>
      <c r="AY195" s="46"/>
    </row>
    <row r="196" spans="4:51" s="1" customFormat="1" ht="6.75" customHeight="1" hidden="1">
      <c r="D196" s="41"/>
      <c r="E196" s="49"/>
      <c r="F196" s="58"/>
      <c r="G196" s="58"/>
      <c r="H196" s="58"/>
      <c r="I196" s="58"/>
      <c r="J196" s="58"/>
      <c r="K196" s="55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49">
        <f t="shared" si="87"/>
        <v>0</v>
      </c>
      <c r="AT196" s="46"/>
      <c r="AU196" s="46"/>
      <c r="AV196" s="46"/>
      <c r="AW196" s="46">
        <f>W196/12</f>
        <v>0</v>
      </c>
      <c r="AX196" s="46">
        <f>AD196/12</f>
        <v>0</v>
      </c>
      <c r="AY196" s="46">
        <f>AJ196/12</f>
        <v>0</v>
      </c>
    </row>
    <row r="197" spans="4:51" s="1" customFormat="1" ht="76.5" customHeight="1">
      <c r="D197" s="64">
        <v>70743</v>
      </c>
      <c r="E197" s="48" t="s">
        <v>51</v>
      </c>
      <c r="F197" s="49"/>
      <c r="G197" s="49"/>
      <c r="H197" s="49"/>
      <c r="I197" s="49"/>
      <c r="J197" s="49"/>
      <c r="K197" s="50">
        <v>13962</v>
      </c>
      <c r="L197" s="49">
        <v>2408.6</v>
      </c>
      <c r="M197" s="49">
        <v>9613.8</v>
      </c>
      <c r="N197" s="49"/>
      <c r="O197" s="49"/>
      <c r="P197" s="49"/>
      <c r="Q197" s="49"/>
      <c r="R197" s="49"/>
      <c r="S197" s="62"/>
      <c r="T197" s="49"/>
      <c r="U197" s="49"/>
      <c r="V197" s="49"/>
      <c r="W197" s="49">
        <v>4007.1</v>
      </c>
      <c r="X197" s="49"/>
      <c r="Y197" s="49"/>
      <c r="Z197" s="49"/>
      <c r="AA197" s="49"/>
      <c r="AB197" s="49"/>
      <c r="AC197" s="49"/>
      <c r="AD197" s="49">
        <v>624</v>
      </c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>
        <v>4228.3</v>
      </c>
      <c r="AP197" s="49">
        <v>0</v>
      </c>
      <c r="AQ197" s="49">
        <v>0</v>
      </c>
      <c r="AR197" s="49">
        <f t="shared" si="87"/>
        <v>34843.8</v>
      </c>
      <c r="AT197" s="46">
        <f>K197/12</f>
        <v>1163.5</v>
      </c>
      <c r="AU197" s="46">
        <f>L197/12</f>
        <v>200.71666666666667</v>
      </c>
      <c r="AV197" s="46">
        <f>M197/12</f>
        <v>801.15</v>
      </c>
      <c r="AW197" s="46">
        <f>W197/12</f>
        <v>333.925</v>
      </c>
      <c r="AX197" s="46">
        <f>AD197/12</f>
        <v>52</v>
      </c>
      <c r="AY197" s="46">
        <f>AJ197/12</f>
        <v>0</v>
      </c>
    </row>
    <row r="198" spans="4:51" s="1" customFormat="1" ht="18.75" customHeight="1" hidden="1">
      <c r="D198" s="51"/>
      <c r="E198" s="52" t="s">
        <v>22</v>
      </c>
      <c r="F198" s="49"/>
      <c r="G198" s="49"/>
      <c r="H198" s="49"/>
      <c r="I198" s="49"/>
      <c r="J198" s="49"/>
      <c r="K198" s="53">
        <f aca="true" t="shared" si="110" ref="K198:AQ198">ROUND((K197*K$2/100),1)</f>
        <v>2932</v>
      </c>
      <c r="L198" s="53">
        <v>491.3</v>
      </c>
      <c r="M198" s="53"/>
      <c r="N198" s="53"/>
      <c r="O198" s="53"/>
      <c r="P198" s="53"/>
      <c r="Q198" s="53"/>
      <c r="R198" s="53"/>
      <c r="S198" s="53"/>
      <c r="T198" s="53"/>
      <c r="U198" s="53"/>
      <c r="V198" s="53">
        <f t="shared" si="110"/>
        <v>0</v>
      </c>
      <c r="W198" s="53"/>
      <c r="X198" s="53">
        <f t="shared" si="110"/>
        <v>0</v>
      </c>
      <c r="Y198" s="53">
        <f t="shared" si="110"/>
        <v>0</v>
      </c>
      <c r="Z198" s="53">
        <f t="shared" si="110"/>
        <v>0</v>
      </c>
      <c r="AA198" s="53">
        <f t="shared" si="110"/>
        <v>0</v>
      </c>
      <c r="AB198" s="53">
        <f t="shared" si="110"/>
        <v>0</v>
      </c>
      <c r="AC198" s="53">
        <f t="shared" si="110"/>
        <v>0</v>
      </c>
      <c r="AD198" s="53">
        <v>323.8</v>
      </c>
      <c r="AE198" s="53">
        <f t="shared" si="110"/>
        <v>0</v>
      </c>
      <c r="AF198" s="53">
        <f t="shared" si="110"/>
        <v>0</v>
      </c>
      <c r="AG198" s="53">
        <f t="shared" si="110"/>
        <v>0</v>
      </c>
      <c r="AH198" s="53">
        <f t="shared" si="110"/>
        <v>0</v>
      </c>
      <c r="AI198" s="53">
        <f t="shared" si="110"/>
        <v>0</v>
      </c>
      <c r="AJ198" s="53">
        <f t="shared" si="110"/>
        <v>0</v>
      </c>
      <c r="AK198" s="53">
        <f t="shared" si="110"/>
        <v>0</v>
      </c>
      <c r="AL198" s="53">
        <f t="shared" si="110"/>
        <v>0</v>
      </c>
      <c r="AM198" s="53">
        <f t="shared" si="110"/>
        <v>0</v>
      </c>
      <c r="AN198" s="53">
        <f t="shared" si="110"/>
        <v>0</v>
      </c>
      <c r="AO198" s="53">
        <f t="shared" si="110"/>
        <v>845.7</v>
      </c>
      <c r="AP198" s="53">
        <f t="shared" si="110"/>
        <v>0</v>
      </c>
      <c r="AQ198" s="53">
        <f t="shared" si="110"/>
        <v>0</v>
      </c>
      <c r="AR198" s="49"/>
      <c r="AS198" s="1" t="b">
        <f>SUM(K197:AQ197)=AR197</f>
        <v>1</v>
      </c>
      <c r="AT198" s="46"/>
      <c r="AU198" s="46"/>
      <c r="AV198" s="46"/>
      <c r="AW198" s="46"/>
      <c r="AX198" s="46"/>
      <c r="AY198" s="46"/>
    </row>
    <row r="199" spans="4:51" s="1" customFormat="1" ht="21" customHeight="1" hidden="1">
      <c r="D199" s="51"/>
      <c r="E199" s="52" t="s">
        <v>23</v>
      </c>
      <c r="F199" s="49"/>
      <c r="G199" s="49"/>
      <c r="H199" s="49"/>
      <c r="I199" s="49"/>
      <c r="J199" s="49"/>
      <c r="K199" s="53">
        <f aca="true" t="shared" si="111" ref="K199:AO199">ROUND((K197*K$3/100),1)</f>
        <v>4495.8</v>
      </c>
      <c r="L199" s="53">
        <v>838.2</v>
      </c>
      <c r="M199" s="53"/>
      <c r="N199" s="53"/>
      <c r="O199" s="53"/>
      <c r="P199" s="53"/>
      <c r="Q199" s="53"/>
      <c r="R199" s="53"/>
      <c r="S199" s="53"/>
      <c r="T199" s="53"/>
      <c r="U199" s="53"/>
      <c r="V199" s="53">
        <f t="shared" si="111"/>
        <v>0</v>
      </c>
      <c r="W199" s="53"/>
      <c r="X199" s="53">
        <f t="shared" si="111"/>
        <v>0</v>
      </c>
      <c r="Y199" s="53">
        <f t="shared" si="111"/>
        <v>0</v>
      </c>
      <c r="Z199" s="53">
        <f t="shared" si="111"/>
        <v>0</v>
      </c>
      <c r="AA199" s="53">
        <f t="shared" si="111"/>
        <v>0</v>
      </c>
      <c r="AB199" s="53">
        <f t="shared" si="111"/>
        <v>0</v>
      </c>
      <c r="AC199" s="53">
        <f t="shared" si="111"/>
        <v>0</v>
      </c>
      <c r="AD199" s="53">
        <v>107.4</v>
      </c>
      <c r="AE199" s="53">
        <f t="shared" si="111"/>
        <v>0</v>
      </c>
      <c r="AF199" s="53">
        <f t="shared" si="111"/>
        <v>0</v>
      </c>
      <c r="AG199" s="53">
        <f t="shared" si="111"/>
        <v>0</v>
      </c>
      <c r="AH199" s="53">
        <f t="shared" si="111"/>
        <v>0</v>
      </c>
      <c r="AI199" s="53">
        <f t="shared" si="111"/>
        <v>0</v>
      </c>
      <c r="AJ199" s="53">
        <f t="shared" si="111"/>
        <v>0</v>
      </c>
      <c r="AK199" s="53">
        <f t="shared" si="111"/>
        <v>0</v>
      </c>
      <c r="AL199" s="53">
        <f t="shared" si="111"/>
        <v>0</v>
      </c>
      <c r="AM199" s="53">
        <f t="shared" si="111"/>
        <v>0</v>
      </c>
      <c r="AN199" s="53">
        <f t="shared" si="111"/>
        <v>0</v>
      </c>
      <c r="AO199" s="53">
        <f t="shared" si="111"/>
        <v>845.7</v>
      </c>
      <c r="AP199" s="54">
        <f>ROUND((AP197*AP$3/100),1)</f>
        <v>0</v>
      </c>
      <c r="AQ199" s="54">
        <f>ROUND((AQ197*AQ$3/100),1)</f>
        <v>0</v>
      </c>
      <c r="AR199" s="49"/>
      <c r="AT199" s="46"/>
      <c r="AU199" s="46"/>
      <c r="AV199" s="46"/>
      <c r="AW199" s="46"/>
      <c r="AX199" s="46"/>
      <c r="AY199" s="46"/>
    </row>
    <row r="200" spans="4:51" s="1" customFormat="1" ht="15" customHeight="1" hidden="1">
      <c r="D200" s="51"/>
      <c r="E200" s="52" t="s">
        <v>24</v>
      </c>
      <c r="F200" s="49"/>
      <c r="G200" s="49"/>
      <c r="H200" s="49"/>
      <c r="I200" s="49"/>
      <c r="J200" s="49"/>
      <c r="K200" s="53">
        <f aca="true" t="shared" si="112" ref="K200:AQ200">ROUND((K197*K$4/100),1)</f>
        <v>2666.7</v>
      </c>
      <c r="L200" s="53">
        <v>445.7</v>
      </c>
      <c r="M200" s="53"/>
      <c r="N200" s="53"/>
      <c r="O200" s="53"/>
      <c r="P200" s="53"/>
      <c r="Q200" s="53"/>
      <c r="R200" s="53"/>
      <c r="S200" s="53"/>
      <c r="T200" s="53"/>
      <c r="U200" s="53"/>
      <c r="V200" s="53">
        <f t="shared" si="112"/>
        <v>0</v>
      </c>
      <c r="W200" s="53"/>
      <c r="X200" s="53">
        <f t="shared" si="112"/>
        <v>0</v>
      </c>
      <c r="Y200" s="53">
        <f t="shared" si="112"/>
        <v>0</v>
      </c>
      <c r="Z200" s="53">
        <f t="shared" si="112"/>
        <v>0</v>
      </c>
      <c r="AA200" s="53">
        <f t="shared" si="112"/>
        <v>0</v>
      </c>
      <c r="AB200" s="53">
        <f t="shared" si="112"/>
        <v>0</v>
      </c>
      <c r="AC200" s="53">
        <f t="shared" si="112"/>
        <v>0</v>
      </c>
      <c r="AD200" s="53">
        <v>63.1</v>
      </c>
      <c r="AE200" s="53">
        <f t="shared" si="112"/>
        <v>0</v>
      </c>
      <c r="AF200" s="53">
        <f t="shared" si="112"/>
        <v>0</v>
      </c>
      <c r="AG200" s="53">
        <f t="shared" si="112"/>
        <v>0</v>
      </c>
      <c r="AH200" s="53">
        <f t="shared" si="112"/>
        <v>0</v>
      </c>
      <c r="AI200" s="53">
        <f t="shared" si="112"/>
        <v>0</v>
      </c>
      <c r="AJ200" s="53">
        <f t="shared" si="112"/>
        <v>0</v>
      </c>
      <c r="AK200" s="53">
        <f t="shared" si="112"/>
        <v>0</v>
      </c>
      <c r="AL200" s="53">
        <f t="shared" si="112"/>
        <v>0</v>
      </c>
      <c r="AM200" s="53">
        <f t="shared" si="112"/>
        <v>0</v>
      </c>
      <c r="AN200" s="53">
        <f t="shared" si="112"/>
        <v>0</v>
      </c>
      <c r="AO200" s="53">
        <f t="shared" si="112"/>
        <v>2114.2</v>
      </c>
      <c r="AP200" s="53">
        <f t="shared" si="112"/>
        <v>0</v>
      </c>
      <c r="AQ200" s="53">
        <f t="shared" si="112"/>
        <v>0</v>
      </c>
      <c r="AR200" s="49"/>
      <c r="AT200" s="46"/>
      <c r="AU200" s="46"/>
      <c r="AV200" s="46"/>
      <c r="AW200" s="46"/>
      <c r="AX200" s="46"/>
      <c r="AY200" s="46"/>
    </row>
    <row r="201" spans="4:51" s="1" customFormat="1" ht="18.75" customHeight="1" hidden="1">
      <c r="D201" s="51" t="s">
        <v>25</v>
      </c>
      <c r="E201" s="52" t="s">
        <v>26</v>
      </c>
      <c r="F201" s="49"/>
      <c r="G201" s="49"/>
      <c r="H201" s="49"/>
      <c r="I201" s="49"/>
      <c r="J201" s="49"/>
      <c r="K201" s="53">
        <f aca="true" t="shared" si="113" ref="K201:AQ201">K197-K198-K199-K200</f>
        <v>3867.5</v>
      </c>
      <c r="L201" s="53">
        <v>633.4</v>
      </c>
      <c r="M201" s="53"/>
      <c r="N201" s="53"/>
      <c r="O201" s="53"/>
      <c r="P201" s="53"/>
      <c r="Q201" s="53"/>
      <c r="R201" s="53"/>
      <c r="S201" s="53"/>
      <c r="T201" s="53"/>
      <c r="U201" s="53"/>
      <c r="V201" s="53">
        <f t="shared" si="113"/>
        <v>0</v>
      </c>
      <c r="W201" s="53"/>
      <c r="X201" s="53">
        <f t="shared" si="113"/>
        <v>0</v>
      </c>
      <c r="Y201" s="53">
        <f t="shared" si="113"/>
        <v>0</v>
      </c>
      <c r="Z201" s="53">
        <f t="shared" si="113"/>
        <v>0</v>
      </c>
      <c r="AA201" s="53">
        <f t="shared" si="113"/>
        <v>0</v>
      </c>
      <c r="AB201" s="53">
        <f t="shared" si="113"/>
        <v>0</v>
      </c>
      <c r="AC201" s="53">
        <f t="shared" si="113"/>
        <v>0</v>
      </c>
      <c r="AD201" s="53">
        <f t="shared" si="113"/>
        <v>129.7</v>
      </c>
      <c r="AE201" s="53">
        <f t="shared" si="113"/>
        <v>0</v>
      </c>
      <c r="AF201" s="53">
        <f t="shared" si="113"/>
        <v>0</v>
      </c>
      <c r="AG201" s="53">
        <f t="shared" si="113"/>
        <v>0</v>
      </c>
      <c r="AH201" s="53">
        <f t="shared" si="113"/>
        <v>0</v>
      </c>
      <c r="AI201" s="53">
        <f t="shared" si="113"/>
        <v>0</v>
      </c>
      <c r="AJ201" s="53">
        <f t="shared" si="113"/>
        <v>0</v>
      </c>
      <c r="AK201" s="53">
        <f t="shared" si="113"/>
        <v>0</v>
      </c>
      <c r="AL201" s="53">
        <f t="shared" si="113"/>
        <v>0</v>
      </c>
      <c r="AM201" s="53">
        <f t="shared" si="113"/>
        <v>0</v>
      </c>
      <c r="AN201" s="53">
        <f t="shared" si="113"/>
        <v>0</v>
      </c>
      <c r="AO201" s="53">
        <f t="shared" si="113"/>
        <v>422.7000000000007</v>
      </c>
      <c r="AP201" s="53">
        <f t="shared" si="113"/>
        <v>0</v>
      </c>
      <c r="AQ201" s="53">
        <f t="shared" si="113"/>
        <v>0</v>
      </c>
      <c r="AR201" s="49"/>
      <c r="AT201" s="46"/>
      <c r="AU201" s="46"/>
      <c r="AV201" s="46"/>
      <c r="AW201" s="46"/>
      <c r="AX201" s="46"/>
      <c r="AY201" s="46"/>
    </row>
    <row r="202" spans="4:51" s="1" customFormat="1" ht="19.5" customHeight="1" hidden="1">
      <c r="D202" s="41"/>
      <c r="E202" s="49"/>
      <c r="F202" s="58"/>
      <c r="G202" s="58"/>
      <c r="H202" s="58"/>
      <c r="I202" s="58"/>
      <c r="J202" s="58"/>
      <c r="K202" s="55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61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49"/>
      <c r="AT202" s="46"/>
      <c r="AU202" s="46"/>
      <c r="AV202" s="46"/>
      <c r="AW202" s="46"/>
      <c r="AX202" s="46"/>
      <c r="AY202" s="46"/>
    </row>
    <row r="203" spans="4:51" s="1" customFormat="1" ht="24" customHeight="1" hidden="1">
      <c r="D203" s="41"/>
      <c r="E203" s="49"/>
      <c r="F203" s="58"/>
      <c r="G203" s="58"/>
      <c r="H203" s="58"/>
      <c r="I203" s="58"/>
      <c r="J203" s="58"/>
      <c r="K203" s="55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49"/>
      <c r="AT203" s="46"/>
      <c r="AU203" s="46"/>
      <c r="AV203" s="46"/>
      <c r="AW203" s="46"/>
      <c r="AX203" s="46"/>
      <c r="AY203" s="46"/>
    </row>
    <row r="204" spans="4:51" s="1" customFormat="1" ht="52.5" customHeight="1">
      <c r="D204" s="65">
        <v>70747</v>
      </c>
      <c r="E204" s="48" t="s">
        <v>52</v>
      </c>
      <c r="F204" s="49"/>
      <c r="G204" s="49"/>
      <c r="H204" s="49"/>
      <c r="I204" s="49"/>
      <c r="J204" s="49"/>
      <c r="K204" s="50">
        <v>6121.2</v>
      </c>
      <c r="L204" s="49">
        <v>1056.1</v>
      </c>
      <c r="M204" s="49">
        <v>63065</v>
      </c>
      <c r="N204" s="49"/>
      <c r="O204" s="49"/>
      <c r="P204" s="49"/>
      <c r="Q204" s="49"/>
      <c r="R204" s="49"/>
      <c r="S204" s="49"/>
      <c r="T204" s="49"/>
      <c r="U204" s="49">
        <v>0</v>
      </c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>
        <v>0</v>
      </c>
      <c r="AL204" s="49">
        <v>0</v>
      </c>
      <c r="AM204" s="49">
        <v>0</v>
      </c>
      <c r="AN204" s="49">
        <v>0</v>
      </c>
      <c r="AO204" s="49"/>
      <c r="AP204" s="49">
        <v>0</v>
      </c>
      <c r="AQ204" s="49">
        <v>0</v>
      </c>
      <c r="AR204" s="49">
        <f t="shared" si="87"/>
        <v>70242.3</v>
      </c>
      <c r="AT204" s="46">
        <f>K204/12</f>
        <v>510.09999999999997</v>
      </c>
      <c r="AU204" s="46">
        <f>L204/12</f>
        <v>88.00833333333333</v>
      </c>
      <c r="AV204" s="46">
        <f>M204/12</f>
        <v>5255.416666666667</v>
      </c>
      <c r="AW204" s="46">
        <f>W204/12</f>
        <v>0</v>
      </c>
      <c r="AX204" s="46">
        <f>AD204/12</f>
        <v>0</v>
      </c>
      <c r="AY204" s="46">
        <f>AJ204/12</f>
        <v>0</v>
      </c>
    </row>
    <row r="205" spans="4:51" s="1" customFormat="1" ht="15" customHeight="1" hidden="1">
      <c r="D205" s="51"/>
      <c r="E205" s="52" t="s">
        <v>22</v>
      </c>
      <c r="F205" s="49"/>
      <c r="G205" s="49"/>
      <c r="H205" s="49"/>
      <c r="I205" s="49"/>
      <c r="J205" s="49"/>
      <c r="K205" s="53">
        <f aca="true" t="shared" si="114" ref="K205:AN205">ROUND((K204*K$2/100),1)</f>
        <v>1285.5</v>
      </c>
      <c r="L205" s="53">
        <f t="shared" si="114"/>
        <v>215.4</v>
      </c>
      <c r="M205" s="53"/>
      <c r="N205" s="53">
        <f t="shared" si="114"/>
        <v>0</v>
      </c>
      <c r="O205" s="53">
        <f t="shared" si="114"/>
        <v>0</v>
      </c>
      <c r="P205" s="53">
        <f t="shared" si="114"/>
        <v>0</v>
      </c>
      <c r="Q205" s="53">
        <f t="shared" si="114"/>
        <v>0</v>
      </c>
      <c r="R205" s="53">
        <f t="shared" si="114"/>
        <v>0</v>
      </c>
      <c r="S205" s="53">
        <f t="shared" si="114"/>
        <v>0</v>
      </c>
      <c r="T205" s="53">
        <f t="shared" si="114"/>
        <v>0</v>
      </c>
      <c r="U205" s="53">
        <f t="shared" si="114"/>
        <v>0</v>
      </c>
      <c r="V205" s="53">
        <f t="shared" si="114"/>
        <v>0</v>
      </c>
      <c r="W205" s="53"/>
      <c r="X205" s="53">
        <f t="shared" si="114"/>
        <v>0</v>
      </c>
      <c r="Y205" s="53">
        <f t="shared" si="114"/>
        <v>0</v>
      </c>
      <c r="Z205" s="53">
        <f t="shared" si="114"/>
        <v>0</v>
      </c>
      <c r="AA205" s="53">
        <f t="shared" si="114"/>
        <v>0</v>
      </c>
      <c r="AB205" s="53">
        <f t="shared" si="114"/>
        <v>0</v>
      </c>
      <c r="AC205" s="53">
        <f t="shared" si="114"/>
        <v>0</v>
      </c>
      <c r="AD205" s="53">
        <f t="shared" si="114"/>
        <v>0</v>
      </c>
      <c r="AE205" s="53">
        <f t="shared" si="114"/>
        <v>0</v>
      </c>
      <c r="AF205" s="53">
        <f t="shared" si="114"/>
        <v>0</v>
      </c>
      <c r="AG205" s="53">
        <f t="shared" si="114"/>
        <v>0</v>
      </c>
      <c r="AH205" s="53">
        <f t="shared" si="114"/>
        <v>0</v>
      </c>
      <c r="AI205" s="53">
        <f t="shared" si="114"/>
        <v>0</v>
      </c>
      <c r="AJ205" s="53">
        <f t="shared" si="114"/>
        <v>0</v>
      </c>
      <c r="AK205" s="53">
        <f t="shared" si="114"/>
        <v>0</v>
      </c>
      <c r="AL205" s="53">
        <f t="shared" si="114"/>
        <v>0</v>
      </c>
      <c r="AM205" s="53">
        <f t="shared" si="114"/>
        <v>0</v>
      </c>
      <c r="AN205" s="53">
        <f t="shared" si="114"/>
        <v>0</v>
      </c>
      <c r="AO205" s="53"/>
      <c r="AP205" s="54">
        <f>ROUND((AP204*AP$2/100),1)</f>
        <v>0</v>
      </c>
      <c r="AQ205" s="54">
        <f>ROUND((AQ204*AQ$2/100),1)</f>
        <v>0</v>
      </c>
      <c r="AR205" s="49"/>
      <c r="AS205" s="1" t="b">
        <f>SUM(K204:AQ204)=AR204</f>
        <v>1</v>
      </c>
      <c r="AT205" s="46"/>
      <c r="AU205" s="46"/>
      <c r="AV205" s="46"/>
      <c r="AW205" s="46"/>
      <c r="AX205" s="46"/>
      <c r="AY205" s="46"/>
    </row>
    <row r="206" spans="4:51" s="1" customFormat="1" ht="15" customHeight="1" hidden="1">
      <c r="D206" s="51"/>
      <c r="E206" s="52" t="s">
        <v>23</v>
      </c>
      <c r="F206" s="49"/>
      <c r="G206" s="49"/>
      <c r="H206" s="49"/>
      <c r="I206" s="49"/>
      <c r="J206" s="49"/>
      <c r="K206" s="53">
        <f aca="true" t="shared" si="115" ref="K206:AN206">ROUND((K204*K$3/100),1)</f>
        <v>1971</v>
      </c>
      <c r="L206" s="53">
        <f t="shared" si="115"/>
        <v>367.5</v>
      </c>
      <c r="M206" s="53"/>
      <c r="N206" s="53">
        <f t="shared" si="115"/>
        <v>0</v>
      </c>
      <c r="O206" s="53">
        <f t="shared" si="115"/>
        <v>0</v>
      </c>
      <c r="P206" s="53">
        <f t="shared" si="115"/>
        <v>0</v>
      </c>
      <c r="Q206" s="53">
        <f t="shared" si="115"/>
        <v>0</v>
      </c>
      <c r="R206" s="53">
        <f t="shared" si="115"/>
        <v>0</v>
      </c>
      <c r="S206" s="53">
        <f t="shared" si="115"/>
        <v>0</v>
      </c>
      <c r="T206" s="53">
        <f t="shared" si="115"/>
        <v>0</v>
      </c>
      <c r="U206" s="53">
        <f t="shared" si="115"/>
        <v>0</v>
      </c>
      <c r="V206" s="53">
        <f t="shared" si="115"/>
        <v>0</v>
      </c>
      <c r="W206" s="53"/>
      <c r="X206" s="53">
        <f t="shared" si="115"/>
        <v>0</v>
      </c>
      <c r="Y206" s="53">
        <f t="shared" si="115"/>
        <v>0</v>
      </c>
      <c r="Z206" s="53">
        <f t="shared" si="115"/>
        <v>0</v>
      </c>
      <c r="AA206" s="53">
        <f t="shared" si="115"/>
        <v>0</v>
      </c>
      <c r="AB206" s="53">
        <f t="shared" si="115"/>
        <v>0</v>
      </c>
      <c r="AC206" s="53">
        <f t="shared" si="115"/>
        <v>0</v>
      </c>
      <c r="AD206" s="53">
        <f t="shared" si="115"/>
        <v>0</v>
      </c>
      <c r="AE206" s="53">
        <f t="shared" si="115"/>
        <v>0</v>
      </c>
      <c r="AF206" s="53">
        <f t="shared" si="115"/>
        <v>0</v>
      </c>
      <c r="AG206" s="53">
        <f t="shared" si="115"/>
        <v>0</v>
      </c>
      <c r="AH206" s="53">
        <f t="shared" si="115"/>
        <v>0</v>
      </c>
      <c r="AI206" s="53">
        <f t="shared" si="115"/>
        <v>0</v>
      </c>
      <c r="AJ206" s="53">
        <f t="shared" si="115"/>
        <v>0</v>
      </c>
      <c r="AK206" s="53">
        <f t="shared" si="115"/>
        <v>0</v>
      </c>
      <c r="AL206" s="53">
        <f t="shared" si="115"/>
        <v>0</v>
      </c>
      <c r="AM206" s="53">
        <f t="shared" si="115"/>
        <v>0</v>
      </c>
      <c r="AN206" s="53">
        <f t="shared" si="115"/>
        <v>0</v>
      </c>
      <c r="AO206" s="53"/>
      <c r="AP206" s="54">
        <f>ROUND((AP204*AP$3/100),1)</f>
        <v>0</v>
      </c>
      <c r="AQ206" s="54">
        <f>ROUND((AQ204*AQ$3/100),1)</f>
        <v>0</v>
      </c>
      <c r="AR206" s="49"/>
      <c r="AT206" s="46"/>
      <c r="AU206" s="46"/>
      <c r="AV206" s="46"/>
      <c r="AW206" s="46"/>
      <c r="AX206" s="46"/>
      <c r="AY206" s="46"/>
    </row>
    <row r="207" spans="4:51" s="1" customFormat="1" ht="15" customHeight="1" hidden="1">
      <c r="D207" s="51"/>
      <c r="E207" s="52" t="s">
        <v>24</v>
      </c>
      <c r="F207" s="49"/>
      <c r="G207" s="49"/>
      <c r="H207" s="49"/>
      <c r="I207" s="49"/>
      <c r="J207" s="49"/>
      <c r="K207" s="53">
        <f aca="true" t="shared" si="116" ref="K207:AN207">ROUND((K204*K$4/100),1)</f>
        <v>1169.1</v>
      </c>
      <c r="L207" s="53">
        <f t="shared" si="116"/>
        <v>195.4</v>
      </c>
      <c r="M207" s="53"/>
      <c r="N207" s="53">
        <f t="shared" si="116"/>
        <v>0</v>
      </c>
      <c r="O207" s="53">
        <f t="shared" si="116"/>
        <v>0</v>
      </c>
      <c r="P207" s="53">
        <f t="shared" si="116"/>
        <v>0</v>
      </c>
      <c r="Q207" s="53">
        <f t="shared" si="116"/>
        <v>0</v>
      </c>
      <c r="R207" s="53">
        <f t="shared" si="116"/>
        <v>0</v>
      </c>
      <c r="S207" s="53">
        <f t="shared" si="116"/>
        <v>0</v>
      </c>
      <c r="T207" s="53">
        <f t="shared" si="116"/>
        <v>0</v>
      </c>
      <c r="U207" s="53">
        <f t="shared" si="116"/>
        <v>0</v>
      </c>
      <c r="V207" s="53">
        <f t="shared" si="116"/>
        <v>0</v>
      </c>
      <c r="W207" s="53"/>
      <c r="X207" s="53">
        <f t="shared" si="116"/>
        <v>0</v>
      </c>
      <c r="Y207" s="53">
        <f t="shared" si="116"/>
        <v>0</v>
      </c>
      <c r="Z207" s="53">
        <f t="shared" si="116"/>
        <v>0</v>
      </c>
      <c r="AA207" s="53">
        <f t="shared" si="116"/>
        <v>0</v>
      </c>
      <c r="AB207" s="53">
        <f t="shared" si="116"/>
        <v>0</v>
      </c>
      <c r="AC207" s="53">
        <f t="shared" si="116"/>
        <v>0</v>
      </c>
      <c r="AD207" s="53">
        <f t="shared" si="116"/>
        <v>0</v>
      </c>
      <c r="AE207" s="53">
        <f t="shared" si="116"/>
        <v>0</v>
      </c>
      <c r="AF207" s="53">
        <f t="shared" si="116"/>
        <v>0</v>
      </c>
      <c r="AG207" s="53">
        <f t="shared" si="116"/>
        <v>0</v>
      </c>
      <c r="AH207" s="53">
        <f t="shared" si="116"/>
        <v>0</v>
      </c>
      <c r="AI207" s="53">
        <f t="shared" si="116"/>
        <v>0</v>
      </c>
      <c r="AJ207" s="53">
        <f t="shared" si="116"/>
        <v>0</v>
      </c>
      <c r="AK207" s="53">
        <f t="shared" si="116"/>
        <v>0</v>
      </c>
      <c r="AL207" s="53">
        <f t="shared" si="116"/>
        <v>0</v>
      </c>
      <c r="AM207" s="53">
        <f t="shared" si="116"/>
        <v>0</v>
      </c>
      <c r="AN207" s="53">
        <f t="shared" si="116"/>
        <v>0</v>
      </c>
      <c r="AO207" s="53"/>
      <c r="AP207" s="54">
        <f>ROUND((AP204*AP$4/100),1)</f>
        <v>0</v>
      </c>
      <c r="AQ207" s="54">
        <f>ROUND((AQ204*AQ$4/100),1)</f>
        <v>0</v>
      </c>
      <c r="AR207" s="49"/>
      <c r="AT207" s="46"/>
      <c r="AU207" s="46"/>
      <c r="AV207" s="46"/>
      <c r="AW207" s="46"/>
      <c r="AX207" s="46"/>
      <c r="AY207" s="46"/>
    </row>
    <row r="208" spans="4:51" s="1" customFormat="1" ht="15" customHeight="1" hidden="1">
      <c r="D208" s="51" t="s">
        <v>25</v>
      </c>
      <c r="E208" s="52" t="s">
        <v>26</v>
      </c>
      <c r="F208" s="49"/>
      <c r="G208" s="49"/>
      <c r="H208" s="49"/>
      <c r="I208" s="49"/>
      <c r="J208" s="49"/>
      <c r="K208" s="53">
        <f aca="true" t="shared" si="117" ref="K208:AN208">K204-K205-K206-K207</f>
        <v>1695.6</v>
      </c>
      <c r="L208" s="53">
        <f t="shared" si="117"/>
        <v>277.79999999999995</v>
      </c>
      <c r="M208" s="53"/>
      <c r="N208" s="53">
        <f t="shared" si="117"/>
        <v>0</v>
      </c>
      <c r="O208" s="53">
        <f t="shared" si="117"/>
        <v>0</v>
      </c>
      <c r="P208" s="53">
        <f t="shared" si="117"/>
        <v>0</v>
      </c>
      <c r="Q208" s="53">
        <f t="shared" si="117"/>
        <v>0</v>
      </c>
      <c r="R208" s="53">
        <f t="shared" si="117"/>
        <v>0</v>
      </c>
      <c r="S208" s="53">
        <f t="shared" si="117"/>
        <v>0</v>
      </c>
      <c r="T208" s="53">
        <f t="shared" si="117"/>
        <v>0</v>
      </c>
      <c r="U208" s="53">
        <f t="shared" si="117"/>
        <v>0</v>
      </c>
      <c r="V208" s="53">
        <f t="shared" si="117"/>
        <v>0</v>
      </c>
      <c r="W208" s="53"/>
      <c r="X208" s="53">
        <f t="shared" si="117"/>
        <v>0</v>
      </c>
      <c r="Y208" s="53">
        <f t="shared" si="117"/>
        <v>0</v>
      </c>
      <c r="Z208" s="53">
        <f t="shared" si="117"/>
        <v>0</v>
      </c>
      <c r="AA208" s="53">
        <f t="shared" si="117"/>
        <v>0</v>
      </c>
      <c r="AB208" s="53">
        <f t="shared" si="117"/>
        <v>0</v>
      </c>
      <c r="AC208" s="53">
        <f t="shared" si="117"/>
        <v>0</v>
      </c>
      <c r="AD208" s="53">
        <f t="shared" si="117"/>
        <v>0</v>
      </c>
      <c r="AE208" s="53">
        <f t="shared" si="117"/>
        <v>0</v>
      </c>
      <c r="AF208" s="53">
        <f t="shared" si="117"/>
        <v>0</v>
      </c>
      <c r="AG208" s="53">
        <f t="shared" si="117"/>
        <v>0</v>
      </c>
      <c r="AH208" s="53">
        <f t="shared" si="117"/>
        <v>0</v>
      </c>
      <c r="AI208" s="53">
        <f t="shared" si="117"/>
        <v>0</v>
      </c>
      <c r="AJ208" s="53">
        <f t="shared" si="117"/>
        <v>0</v>
      </c>
      <c r="AK208" s="53">
        <f t="shared" si="117"/>
        <v>0</v>
      </c>
      <c r="AL208" s="53">
        <f t="shared" si="117"/>
        <v>0</v>
      </c>
      <c r="AM208" s="53">
        <f t="shared" si="117"/>
        <v>0</v>
      </c>
      <c r="AN208" s="53">
        <f t="shared" si="117"/>
        <v>0</v>
      </c>
      <c r="AO208" s="53"/>
      <c r="AP208" s="54">
        <f>AP204-AP205-AP206-AP207</f>
        <v>0</v>
      </c>
      <c r="AQ208" s="54">
        <f>AQ204-AQ205-AQ206-AQ207</f>
        <v>0</v>
      </c>
      <c r="AR208" s="49"/>
      <c r="AT208" s="46"/>
      <c r="AU208" s="46"/>
      <c r="AV208" s="46"/>
      <c r="AW208" s="46"/>
      <c r="AX208" s="46"/>
      <c r="AY208" s="46"/>
    </row>
    <row r="209" spans="4:51" s="1" customFormat="1" ht="15" customHeight="1" hidden="1">
      <c r="D209" s="41"/>
      <c r="E209" s="49"/>
      <c r="F209" s="58"/>
      <c r="G209" s="58"/>
      <c r="H209" s="58"/>
      <c r="I209" s="58"/>
      <c r="J209" s="58"/>
      <c r="K209" s="55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49"/>
      <c r="AT209" s="46"/>
      <c r="AU209" s="46"/>
      <c r="AV209" s="46"/>
      <c r="AW209" s="46"/>
      <c r="AX209" s="46"/>
      <c r="AY209" s="46"/>
    </row>
    <row r="210" spans="4:51" s="1" customFormat="1" ht="15" customHeight="1" hidden="1">
      <c r="D210" s="41"/>
      <c r="E210" s="49"/>
      <c r="F210" s="58"/>
      <c r="G210" s="58"/>
      <c r="H210" s="58"/>
      <c r="I210" s="58"/>
      <c r="J210" s="58"/>
      <c r="K210" s="55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49"/>
      <c r="AT210" s="46"/>
      <c r="AU210" s="46"/>
      <c r="AV210" s="46"/>
      <c r="AW210" s="46"/>
      <c r="AX210" s="46"/>
      <c r="AY210" s="46"/>
    </row>
    <row r="211" spans="4:51" s="1" customFormat="1" ht="59.25" customHeight="1">
      <c r="D211" s="65">
        <v>70748</v>
      </c>
      <c r="E211" s="48" t="s">
        <v>53</v>
      </c>
      <c r="F211" s="49"/>
      <c r="G211" s="49"/>
      <c r="H211" s="49"/>
      <c r="I211" s="49"/>
      <c r="J211" s="49"/>
      <c r="K211" s="50">
        <v>8018.1</v>
      </c>
      <c r="L211" s="49">
        <v>1383.1</v>
      </c>
      <c r="M211" s="49">
        <v>26564</v>
      </c>
      <c r="N211" s="49"/>
      <c r="O211" s="49"/>
      <c r="P211" s="49"/>
      <c r="Q211" s="49"/>
      <c r="R211" s="49"/>
      <c r="S211" s="49"/>
      <c r="T211" s="49"/>
      <c r="U211" s="49"/>
      <c r="V211" s="49"/>
      <c r="W211" s="49">
        <v>750</v>
      </c>
      <c r="X211" s="49"/>
      <c r="Y211" s="49"/>
      <c r="Z211" s="49"/>
      <c r="AA211" s="49"/>
      <c r="AB211" s="49"/>
      <c r="AC211" s="49"/>
      <c r="AD211" s="49">
        <v>146.6</v>
      </c>
      <c r="AE211" s="49"/>
      <c r="AF211" s="49"/>
      <c r="AG211" s="49"/>
      <c r="AH211" s="49"/>
      <c r="AI211" s="49"/>
      <c r="AJ211" s="49"/>
      <c r="AK211" s="49">
        <v>0</v>
      </c>
      <c r="AL211" s="49">
        <v>0</v>
      </c>
      <c r="AM211" s="49">
        <v>0</v>
      </c>
      <c r="AN211" s="49">
        <v>0</v>
      </c>
      <c r="AO211" s="49"/>
      <c r="AP211" s="49">
        <v>0</v>
      </c>
      <c r="AQ211" s="49">
        <v>0</v>
      </c>
      <c r="AR211" s="49">
        <f t="shared" si="87"/>
        <v>36861.799999999996</v>
      </c>
      <c r="AT211" s="46">
        <f>K211/12</f>
        <v>668.1750000000001</v>
      </c>
      <c r="AU211" s="46">
        <f>L211/12</f>
        <v>115.25833333333333</v>
      </c>
      <c r="AV211" s="46">
        <f>M211/12</f>
        <v>2213.6666666666665</v>
      </c>
      <c r="AW211" s="46">
        <f>W211/12</f>
        <v>62.5</v>
      </c>
      <c r="AX211" s="46">
        <f>AD211/12</f>
        <v>12.216666666666667</v>
      </c>
      <c r="AY211" s="46">
        <f>AJ211/12</f>
        <v>0</v>
      </c>
    </row>
    <row r="212" spans="4:51" s="1" customFormat="1" ht="15" customHeight="1" hidden="1">
      <c r="D212" s="51"/>
      <c r="E212" s="52" t="s">
        <v>22</v>
      </c>
      <c r="F212" s="49"/>
      <c r="G212" s="49"/>
      <c r="H212" s="49"/>
      <c r="I212" s="49"/>
      <c r="J212" s="49"/>
      <c r="K212" s="53">
        <f aca="true" t="shared" si="118" ref="K212:AN212">ROUND((K211*K$2/100),1)</f>
        <v>1683.8</v>
      </c>
      <c r="L212" s="53">
        <v>282.1</v>
      </c>
      <c r="M212" s="53"/>
      <c r="N212" s="53">
        <f t="shared" si="118"/>
        <v>0</v>
      </c>
      <c r="O212" s="53"/>
      <c r="P212" s="53">
        <f t="shared" si="118"/>
        <v>0</v>
      </c>
      <c r="Q212" s="53">
        <f t="shared" si="118"/>
        <v>0</v>
      </c>
      <c r="R212" s="53">
        <f t="shared" si="118"/>
        <v>0</v>
      </c>
      <c r="S212" s="53">
        <f t="shared" si="118"/>
        <v>0</v>
      </c>
      <c r="T212" s="53">
        <f t="shared" si="118"/>
        <v>0</v>
      </c>
      <c r="U212" s="53">
        <f t="shared" si="118"/>
        <v>0</v>
      </c>
      <c r="V212" s="53">
        <f t="shared" si="118"/>
        <v>0</v>
      </c>
      <c r="W212" s="53"/>
      <c r="X212" s="53">
        <f t="shared" si="118"/>
        <v>0</v>
      </c>
      <c r="Y212" s="53">
        <f t="shared" si="118"/>
        <v>0</v>
      </c>
      <c r="Z212" s="53">
        <f t="shared" si="118"/>
        <v>0</v>
      </c>
      <c r="AA212" s="53">
        <f t="shared" si="118"/>
        <v>0</v>
      </c>
      <c r="AB212" s="53">
        <f t="shared" si="118"/>
        <v>0</v>
      </c>
      <c r="AC212" s="53">
        <f t="shared" si="118"/>
        <v>0</v>
      </c>
      <c r="AD212" s="53">
        <f t="shared" si="118"/>
        <v>76.1</v>
      </c>
      <c r="AE212" s="53">
        <f t="shared" si="118"/>
        <v>0</v>
      </c>
      <c r="AF212" s="53">
        <f t="shared" si="118"/>
        <v>0</v>
      </c>
      <c r="AG212" s="53">
        <f t="shared" si="118"/>
        <v>0</v>
      </c>
      <c r="AH212" s="53">
        <f t="shared" si="118"/>
        <v>0</v>
      </c>
      <c r="AI212" s="53">
        <f t="shared" si="118"/>
        <v>0</v>
      </c>
      <c r="AJ212" s="53">
        <f t="shared" si="118"/>
        <v>0</v>
      </c>
      <c r="AK212" s="53">
        <f t="shared" si="118"/>
        <v>0</v>
      </c>
      <c r="AL212" s="53">
        <f t="shared" si="118"/>
        <v>0</v>
      </c>
      <c r="AM212" s="53">
        <f t="shared" si="118"/>
        <v>0</v>
      </c>
      <c r="AN212" s="53">
        <f t="shared" si="118"/>
        <v>0</v>
      </c>
      <c r="AO212" s="53"/>
      <c r="AP212" s="54">
        <f>ROUND((AP211*AP$2/100),1)</f>
        <v>0</v>
      </c>
      <c r="AQ212" s="54">
        <f>ROUND((AQ211*AQ$2/100),1)</f>
        <v>0</v>
      </c>
      <c r="AR212" s="49"/>
      <c r="AS212" s="1" t="b">
        <f>SUM(K211:AQ211)=AR211</f>
        <v>1</v>
      </c>
      <c r="AT212" s="46"/>
      <c r="AU212" s="46"/>
      <c r="AV212" s="46"/>
      <c r="AW212" s="46"/>
      <c r="AX212" s="46"/>
      <c r="AY212" s="46"/>
    </row>
    <row r="213" spans="4:51" s="1" customFormat="1" ht="15" customHeight="1" hidden="1">
      <c r="D213" s="51"/>
      <c r="E213" s="52" t="s">
        <v>23</v>
      </c>
      <c r="F213" s="49"/>
      <c r="G213" s="49"/>
      <c r="H213" s="49"/>
      <c r="I213" s="49"/>
      <c r="J213" s="49"/>
      <c r="K213" s="53">
        <f aca="true" t="shared" si="119" ref="K213:AQ213">ROUND((K211*K$3/100),1)</f>
        <v>2581.8</v>
      </c>
      <c r="L213" s="53">
        <f t="shared" si="119"/>
        <v>481.3</v>
      </c>
      <c r="M213" s="53"/>
      <c r="N213" s="53">
        <f t="shared" si="119"/>
        <v>0</v>
      </c>
      <c r="O213" s="53">
        <f t="shared" si="119"/>
        <v>0</v>
      </c>
      <c r="P213" s="53">
        <f t="shared" si="119"/>
        <v>0</v>
      </c>
      <c r="Q213" s="53">
        <f t="shared" si="119"/>
        <v>0</v>
      </c>
      <c r="R213" s="53">
        <f t="shared" si="119"/>
        <v>0</v>
      </c>
      <c r="S213" s="53">
        <f t="shared" si="119"/>
        <v>0</v>
      </c>
      <c r="T213" s="53">
        <f t="shared" si="119"/>
        <v>0</v>
      </c>
      <c r="U213" s="53">
        <f t="shared" si="119"/>
        <v>0</v>
      </c>
      <c r="V213" s="53">
        <f t="shared" si="119"/>
        <v>0</v>
      </c>
      <c r="W213" s="53"/>
      <c r="X213" s="53">
        <f t="shared" si="119"/>
        <v>0</v>
      </c>
      <c r="Y213" s="53">
        <f t="shared" si="119"/>
        <v>0</v>
      </c>
      <c r="Z213" s="53">
        <f t="shared" si="119"/>
        <v>0</v>
      </c>
      <c r="AA213" s="53">
        <f t="shared" si="119"/>
        <v>0</v>
      </c>
      <c r="AB213" s="53">
        <f t="shared" si="119"/>
        <v>0</v>
      </c>
      <c r="AC213" s="53">
        <f t="shared" si="119"/>
        <v>0</v>
      </c>
      <c r="AD213" s="53">
        <f t="shared" si="119"/>
        <v>25.2</v>
      </c>
      <c r="AE213" s="53">
        <f t="shared" si="119"/>
        <v>0</v>
      </c>
      <c r="AF213" s="53">
        <f t="shared" si="119"/>
        <v>0</v>
      </c>
      <c r="AG213" s="53">
        <f t="shared" si="119"/>
        <v>0</v>
      </c>
      <c r="AH213" s="53">
        <f t="shared" si="119"/>
        <v>0</v>
      </c>
      <c r="AI213" s="53">
        <f t="shared" si="119"/>
        <v>0</v>
      </c>
      <c r="AJ213" s="53">
        <f t="shared" si="119"/>
        <v>0</v>
      </c>
      <c r="AK213" s="53">
        <f t="shared" si="119"/>
        <v>0</v>
      </c>
      <c r="AL213" s="53">
        <f t="shared" si="119"/>
        <v>0</v>
      </c>
      <c r="AM213" s="53">
        <f t="shared" si="119"/>
        <v>0</v>
      </c>
      <c r="AN213" s="53">
        <f t="shared" si="119"/>
        <v>0</v>
      </c>
      <c r="AO213" s="53"/>
      <c r="AP213" s="53">
        <f t="shared" si="119"/>
        <v>0</v>
      </c>
      <c r="AQ213" s="53">
        <f t="shared" si="119"/>
        <v>0</v>
      </c>
      <c r="AR213" s="49"/>
      <c r="AT213" s="46"/>
      <c r="AU213" s="46"/>
      <c r="AV213" s="46"/>
      <c r="AW213" s="46"/>
      <c r="AX213" s="46"/>
      <c r="AY213" s="46"/>
    </row>
    <row r="214" spans="4:51" s="1" customFormat="1" ht="15" customHeight="1" hidden="1">
      <c r="D214" s="51"/>
      <c r="E214" s="52" t="s">
        <v>24</v>
      </c>
      <c r="F214" s="49"/>
      <c r="G214" s="49"/>
      <c r="H214" s="49"/>
      <c r="I214" s="49"/>
      <c r="J214" s="49"/>
      <c r="K214" s="53">
        <v>1531.4</v>
      </c>
      <c r="L214" s="53">
        <f aca="true" t="shared" si="120" ref="L214:AN214">ROUND((L211*L$4/100),1)</f>
        <v>255.9</v>
      </c>
      <c r="M214" s="53"/>
      <c r="N214" s="53">
        <f t="shared" si="120"/>
        <v>0</v>
      </c>
      <c r="O214" s="53">
        <f t="shared" si="120"/>
        <v>0</v>
      </c>
      <c r="P214" s="53">
        <f t="shared" si="120"/>
        <v>0</v>
      </c>
      <c r="Q214" s="53">
        <f t="shared" si="120"/>
        <v>0</v>
      </c>
      <c r="R214" s="53">
        <f t="shared" si="120"/>
        <v>0</v>
      </c>
      <c r="S214" s="53">
        <f t="shared" si="120"/>
        <v>0</v>
      </c>
      <c r="T214" s="53">
        <f t="shared" si="120"/>
        <v>0</v>
      </c>
      <c r="U214" s="53">
        <f t="shared" si="120"/>
        <v>0</v>
      </c>
      <c r="V214" s="53">
        <f t="shared" si="120"/>
        <v>0</v>
      </c>
      <c r="W214" s="53"/>
      <c r="X214" s="53">
        <f t="shared" si="120"/>
        <v>0</v>
      </c>
      <c r="Y214" s="53">
        <f t="shared" si="120"/>
        <v>0</v>
      </c>
      <c r="Z214" s="53">
        <f t="shared" si="120"/>
        <v>0</v>
      </c>
      <c r="AA214" s="53">
        <f t="shared" si="120"/>
        <v>0</v>
      </c>
      <c r="AB214" s="53">
        <f t="shared" si="120"/>
        <v>0</v>
      </c>
      <c r="AC214" s="53">
        <f t="shared" si="120"/>
        <v>0</v>
      </c>
      <c r="AD214" s="53">
        <f t="shared" si="120"/>
        <v>14.8</v>
      </c>
      <c r="AE214" s="53">
        <f t="shared" si="120"/>
        <v>0</v>
      </c>
      <c r="AF214" s="53">
        <f t="shared" si="120"/>
        <v>0</v>
      </c>
      <c r="AG214" s="53">
        <f t="shared" si="120"/>
        <v>0</v>
      </c>
      <c r="AH214" s="53">
        <f t="shared" si="120"/>
        <v>0</v>
      </c>
      <c r="AI214" s="53">
        <f t="shared" si="120"/>
        <v>0</v>
      </c>
      <c r="AJ214" s="53">
        <f t="shared" si="120"/>
        <v>0</v>
      </c>
      <c r="AK214" s="53">
        <f t="shared" si="120"/>
        <v>0</v>
      </c>
      <c r="AL214" s="53">
        <f t="shared" si="120"/>
        <v>0</v>
      </c>
      <c r="AM214" s="53">
        <f t="shared" si="120"/>
        <v>0</v>
      </c>
      <c r="AN214" s="53">
        <f t="shared" si="120"/>
        <v>0</v>
      </c>
      <c r="AO214" s="53"/>
      <c r="AP214" s="54">
        <f>ROUND((AP211*AP$4/100),1)</f>
        <v>0</v>
      </c>
      <c r="AQ214" s="54">
        <f>ROUND((AQ211*AQ$4/100),1)</f>
        <v>0</v>
      </c>
      <c r="AR214" s="49"/>
      <c r="AT214" s="46"/>
      <c r="AU214" s="46"/>
      <c r="AV214" s="46"/>
      <c r="AW214" s="46"/>
      <c r="AX214" s="46"/>
      <c r="AY214" s="46"/>
    </row>
    <row r="215" spans="4:51" s="1" customFormat="1" ht="15" customHeight="1" hidden="1">
      <c r="D215" s="51" t="s">
        <v>25</v>
      </c>
      <c r="E215" s="52" t="s">
        <v>26</v>
      </c>
      <c r="F215" s="49"/>
      <c r="G215" s="49"/>
      <c r="H215" s="49"/>
      <c r="I215" s="49"/>
      <c r="J215" s="49"/>
      <c r="K215" s="53">
        <f aca="true" t="shared" si="121" ref="K215:AN215">K211-K212-K213-K214</f>
        <v>2221.1</v>
      </c>
      <c r="L215" s="53">
        <f t="shared" si="121"/>
        <v>363.80000000000007</v>
      </c>
      <c r="M215" s="53"/>
      <c r="N215" s="53">
        <f t="shared" si="121"/>
        <v>0</v>
      </c>
      <c r="O215" s="53">
        <f t="shared" si="121"/>
        <v>0</v>
      </c>
      <c r="P215" s="53">
        <f t="shared" si="121"/>
        <v>0</v>
      </c>
      <c r="Q215" s="53">
        <f t="shared" si="121"/>
        <v>0</v>
      </c>
      <c r="R215" s="53">
        <f t="shared" si="121"/>
        <v>0</v>
      </c>
      <c r="S215" s="53">
        <f t="shared" si="121"/>
        <v>0</v>
      </c>
      <c r="T215" s="53">
        <f t="shared" si="121"/>
        <v>0</v>
      </c>
      <c r="U215" s="53">
        <f t="shared" si="121"/>
        <v>0</v>
      </c>
      <c r="V215" s="53">
        <f t="shared" si="121"/>
        <v>0</v>
      </c>
      <c r="W215" s="53"/>
      <c r="X215" s="53">
        <f t="shared" si="121"/>
        <v>0</v>
      </c>
      <c r="Y215" s="53">
        <f t="shared" si="121"/>
        <v>0</v>
      </c>
      <c r="Z215" s="53">
        <f t="shared" si="121"/>
        <v>0</v>
      </c>
      <c r="AA215" s="53">
        <f t="shared" si="121"/>
        <v>0</v>
      </c>
      <c r="AB215" s="53">
        <f t="shared" si="121"/>
        <v>0</v>
      </c>
      <c r="AC215" s="53">
        <f t="shared" si="121"/>
        <v>0</v>
      </c>
      <c r="AD215" s="53">
        <f t="shared" si="121"/>
        <v>30.499999999999996</v>
      </c>
      <c r="AE215" s="53">
        <f t="shared" si="121"/>
        <v>0</v>
      </c>
      <c r="AF215" s="53">
        <f t="shared" si="121"/>
        <v>0</v>
      </c>
      <c r="AG215" s="53">
        <f t="shared" si="121"/>
        <v>0</v>
      </c>
      <c r="AH215" s="53">
        <f t="shared" si="121"/>
        <v>0</v>
      </c>
      <c r="AI215" s="53">
        <f t="shared" si="121"/>
        <v>0</v>
      </c>
      <c r="AJ215" s="53">
        <f t="shared" si="121"/>
        <v>0</v>
      </c>
      <c r="AK215" s="53">
        <f t="shared" si="121"/>
        <v>0</v>
      </c>
      <c r="AL215" s="53">
        <f t="shared" si="121"/>
        <v>0</v>
      </c>
      <c r="AM215" s="53">
        <f t="shared" si="121"/>
        <v>0</v>
      </c>
      <c r="AN215" s="53">
        <f t="shared" si="121"/>
        <v>0</v>
      </c>
      <c r="AO215" s="53"/>
      <c r="AP215" s="54">
        <f>AP211-AP212-AP213-AP214</f>
        <v>0</v>
      </c>
      <c r="AQ215" s="54">
        <f>AQ211-AQ212-AQ213-AQ214</f>
        <v>0</v>
      </c>
      <c r="AR215" s="49"/>
      <c r="AT215" s="46"/>
      <c r="AU215" s="46"/>
      <c r="AV215" s="46"/>
      <c r="AW215" s="46"/>
      <c r="AX215" s="46"/>
      <c r="AY215" s="46"/>
    </row>
    <row r="216" spans="4:51" s="1" customFormat="1" ht="15" customHeight="1" hidden="1">
      <c r="D216" s="41"/>
      <c r="E216" s="49"/>
      <c r="F216" s="49"/>
      <c r="G216" s="49"/>
      <c r="H216" s="49"/>
      <c r="I216" s="49"/>
      <c r="J216" s="49"/>
      <c r="K216" s="60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49"/>
      <c r="AT216" s="46"/>
      <c r="AU216" s="46"/>
      <c r="AV216" s="46"/>
      <c r="AW216" s="46"/>
      <c r="AX216" s="46"/>
      <c r="AY216" s="46"/>
    </row>
    <row r="217" spans="4:51" s="1" customFormat="1" ht="33" customHeight="1" hidden="1">
      <c r="D217" s="41"/>
      <c r="E217" s="49"/>
      <c r="F217" s="49"/>
      <c r="G217" s="49"/>
      <c r="H217" s="49"/>
      <c r="I217" s="49"/>
      <c r="J217" s="49"/>
      <c r="K217" s="60"/>
      <c r="L217" s="61"/>
      <c r="M217" s="61"/>
      <c r="N217" s="61"/>
      <c r="O217" s="61"/>
      <c r="P217" s="61"/>
      <c r="Q217" s="61"/>
      <c r="R217" s="66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49"/>
      <c r="AT217" s="46"/>
      <c r="AU217" s="46"/>
      <c r="AV217" s="46"/>
      <c r="AW217" s="46"/>
      <c r="AX217" s="46"/>
      <c r="AY217" s="46"/>
    </row>
    <row r="218" spans="4:51" s="1" customFormat="1" ht="39" customHeight="1">
      <c r="D218" s="67">
        <v>70761</v>
      </c>
      <c r="E218" s="48" t="s">
        <v>54</v>
      </c>
      <c r="F218" s="49"/>
      <c r="G218" s="49"/>
      <c r="H218" s="49"/>
      <c r="I218" s="49"/>
      <c r="J218" s="49"/>
      <c r="K218" s="50">
        <v>23191.1</v>
      </c>
      <c r="L218" s="49">
        <v>4001.6</v>
      </c>
      <c r="M218" s="49">
        <v>703703.9</v>
      </c>
      <c r="N218" s="49"/>
      <c r="O218" s="49"/>
      <c r="P218" s="49"/>
      <c r="Q218" s="49"/>
      <c r="R218" s="49"/>
      <c r="S218" s="49"/>
      <c r="T218" s="49"/>
      <c r="U218" s="49"/>
      <c r="V218" s="49"/>
      <c r="W218" s="49">
        <v>300</v>
      </c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>
        <v>0</v>
      </c>
      <c r="AQ218" s="49">
        <v>0</v>
      </c>
      <c r="AR218" s="49">
        <f t="shared" si="87"/>
        <v>731196.6</v>
      </c>
      <c r="AS218" s="68"/>
      <c r="AT218" s="46">
        <f>K218/12</f>
        <v>1932.5916666666665</v>
      </c>
      <c r="AU218" s="46">
        <f>L218/12</f>
        <v>333.46666666666664</v>
      </c>
      <c r="AV218" s="46">
        <v>5000</v>
      </c>
      <c r="AW218" s="46">
        <f>W218/12</f>
        <v>25</v>
      </c>
      <c r="AX218" s="46">
        <f>AD218/12</f>
        <v>0</v>
      </c>
      <c r="AY218" s="46">
        <f>AJ218/12</f>
        <v>0</v>
      </c>
    </row>
    <row r="219" spans="4:51" s="1" customFormat="1" ht="3" customHeight="1" hidden="1">
      <c r="D219" s="51"/>
      <c r="E219" s="52" t="s">
        <v>22</v>
      </c>
      <c r="F219" s="49"/>
      <c r="G219" s="49"/>
      <c r="H219" s="49"/>
      <c r="I219" s="49"/>
      <c r="J219" s="49"/>
      <c r="K219" s="53">
        <f>ROUND((K218*K$2/100),1)</f>
        <v>4870.1</v>
      </c>
      <c r="L219" s="53">
        <v>932.2</v>
      </c>
      <c r="M219" s="53"/>
      <c r="N219" s="53"/>
      <c r="O219" s="53"/>
      <c r="P219" s="53"/>
      <c r="Q219" s="53"/>
      <c r="R219" s="53"/>
      <c r="S219" s="53"/>
      <c r="T219" s="53"/>
      <c r="U219" s="53">
        <f>ROUND((U218*U$2/100),1)</f>
        <v>0</v>
      </c>
      <c r="V219" s="53">
        <f>ROUND((V218*V$2/100),1)</f>
        <v>0</v>
      </c>
      <c r="W219" s="53"/>
      <c r="X219" s="53">
        <f>ROUND((X218*X$2/100),1)</f>
        <v>0</v>
      </c>
      <c r="Y219" s="53">
        <v>20.3</v>
      </c>
      <c r="Z219" s="53">
        <f>ROUND((Z218*Z$2/100),1)</f>
        <v>0</v>
      </c>
      <c r="AA219" s="53">
        <f>ROUND((AA218*AA$2/100),1)</f>
        <v>0</v>
      </c>
      <c r="AB219" s="53">
        <f>ROUND((AB218*AB$2/100),1)</f>
        <v>0</v>
      </c>
      <c r="AC219" s="53">
        <f>ROUND((AC218*AC$2/100),1)</f>
        <v>0</v>
      </c>
      <c r="AD219" s="53"/>
      <c r="AE219" s="53"/>
      <c r="AF219" s="53"/>
      <c r="AG219" s="53"/>
      <c r="AH219" s="53"/>
      <c r="AI219" s="53"/>
      <c r="AJ219" s="53"/>
      <c r="AK219" s="53">
        <f>ROUND((AK218*AK$2/100),1)</f>
        <v>0</v>
      </c>
      <c r="AL219" s="53">
        <f>ROUND((AL218*AL$2/100),1)</f>
        <v>0</v>
      </c>
      <c r="AM219" s="53">
        <f>ROUND((AM218*AM$2/100),1)</f>
        <v>0</v>
      </c>
      <c r="AN219" s="53">
        <f>ROUND((AN218*AN$2/100),1)</f>
        <v>0</v>
      </c>
      <c r="AO219" s="53"/>
      <c r="AP219" s="54">
        <f>ROUND((AP218*AP$2/100),1)</f>
        <v>0</v>
      </c>
      <c r="AQ219" s="54">
        <f>ROUND((AQ218*AQ$2/100),1)</f>
        <v>0</v>
      </c>
      <c r="AR219" s="49"/>
      <c r="AS219" s="1" t="b">
        <f>SUM(K218:AQ218)=AR218</f>
        <v>1</v>
      </c>
      <c r="AT219" s="46"/>
      <c r="AU219" s="46"/>
      <c r="AV219" s="46"/>
      <c r="AW219" s="46"/>
      <c r="AX219" s="46"/>
      <c r="AY219" s="46"/>
    </row>
    <row r="220" spans="4:51" s="1" customFormat="1" ht="15.75" hidden="1">
      <c r="D220" s="51"/>
      <c r="E220" s="52" t="s">
        <v>23</v>
      </c>
      <c r="F220" s="58"/>
      <c r="G220" s="58"/>
      <c r="H220" s="58"/>
      <c r="I220" s="58"/>
      <c r="J220" s="58"/>
      <c r="K220" s="53">
        <f>ROUND((K218*K$3/100),1)</f>
        <v>7467.5</v>
      </c>
      <c r="L220" s="53">
        <f>ROUND((L218*L$3/100),1)</f>
        <v>1392.6</v>
      </c>
      <c r="M220" s="53"/>
      <c r="N220" s="53"/>
      <c r="O220" s="53"/>
      <c r="P220" s="53"/>
      <c r="Q220" s="53"/>
      <c r="R220" s="53"/>
      <c r="S220" s="53"/>
      <c r="T220" s="53"/>
      <c r="U220" s="53">
        <f>ROUND((U218*U$3/100),1)</f>
        <v>0</v>
      </c>
      <c r="V220" s="53">
        <f>ROUND((V218*V$3/100),1)</f>
        <v>0</v>
      </c>
      <c r="W220" s="53"/>
      <c r="X220" s="53">
        <f>ROUND((X218*X$3/100),1)</f>
        <v>0</v>
      </c>
      <c r="Y220" s="53">
        <v>102</v>
      </c>
      <c r="Z220" s="53">
        <f>ROUND((Z218*Z$3/100),1)</f>
        <v>0</v>
      </c>
      <c r="AA220" s="53">
        <f>ROUND((AA218*AA$3/100),1)</f>
        <v>0</v>
      </c>
      <c r="AB220" s="53">
        <f>ROUND((AB218*AB$3/100),1)</f>
        <v>0</v>
      </c>
      <c r="AC220" s="53">
        <f>ROUND((AC218*AC$3/100),1)</f>
        <v>0</v>
      </c>
      <c r="AD220" s="53"/>
      <c r="AE220" s="53"/>
      <c r="AF220" s="53"/>
      <c r="AG220" s="53"/>
      <c r="AH220" s="53"/>
      <c r="AI220" s="53"/>
      <c r="AJ220" s="53"/>
      <c r="AK220" s="53">
        <f>ROUND((AK218*AK$3/100),1)</f>
        <v>0</v>
      </c>
      <c r="AL220" s="53">
        <f>ROUND((AL218*AL$3/100),1)</f>
        <v>0</v>
      </c>
      <c r="AM220" s="53">
        <f>ROUND((AM218*AM$3/100),1)</f>
        <v>0</v>
      </c>
      <c r="AN220" s="53">
        <f>ROUND((AN218*AN$3/100),1)</f>
        <v>0</v>
      </c>
      <c r="AO220" s="53"/>
      <c r="AP220" s="54">
        <f>ROUND((AP218*AP$3/100),1)</f>
        <v>0</v>
      </c>
      <c r="AQ220" s="54">
        <f>ROUND((AQ218*AQ$3/100),1)</f>
        <v>0</v>
      </c>
      <c r="AR220" s="49"/>
      <c r="AT220" s="46"/>
      <c r="AU220" s="46"/>
      <c r="AV220" s="46"/>
      <c r="AW220" s="46"/>
      <c r="AX220" s="46"/>
      <c r="AY220" s="46"/>
    </row>
    <row r="221" spans="4:51" s="1" customFormat="1" ht="15.75" hidden="1">
      <c r="D221" s="51"/>
      <c r="E221" s="52" t="s">
        <v>24</v>
      </c>
      <c r="F221" s="58"/>
      <c r="G221" s="58"/>
      <c r="H221" s="58"/>
      <c r="I221" s="58"/>
      <c r="J221" s="58"/>
      <c r="K221" s="53">
        <v>4764.7</v>
      </c>
      <c r="L221" s="53">
        <v>845.3</v>
      </c>
      <c r="M221" s="53"/>
      <c r="N221" s="53"/>
      <c r="O221" s="53"/>
      <c r="P221" s="53"/>
      <c r="Q221" s="53"/>
      <c r="R221" s="53"/>
      <c r="S221" s="53"/>
      <c r="T221" s="53"/>
      <c r="U221" s="53">
        <f aca="true" t="shared" si="122" ref="U221:AN221">ROUND((U218*U$4/100),1)</f>
        <v>0</v>
      </c>
      <c r="V221" s="53">
        <f t="shared" si="122"/>
        <v>0</v>
      </c>
      <c r="W221" s="53"/>
      <c r="X221" s="53">
        <f t="shared" si="122"/>
        <v>0</v>
      </c>
      <c r="Y221" s="53">
        <v>86.4</v>
      </c>
      <c r="Z221" s="53">
        <f t="shared" si="122"/>
        <v>0</v>
      </c>
      <c r="AA221" s="53">
        <f t="shared" si="122"/>
        <v>0</v>
      </c>
      <c r="AB221" s="53">
        <f t="shared" si="122"/>
        <v>0</v>
      </c>
      <c r="AC221" s="53">
        <f t="shared" si="122"/>
        <v>0</v>
      </c>
      <c r="AD221" s="53"/>
      <c r="AE221" s="53"/>
      <c r="AF221" s="53"/>
      <c r="AG221" s="53"/>
      <c r="AH221" s="53"/>
      <c r="AI221" s="53"/>
      <c r="AJ221" s="53"/>
      <c r="AK221" s="53">
        <f t="shared" si="122"/>
        <v>0</v>
      </c>
      <c r="AL221" s="53">
        <f t="shared" si="122"/>
        <v>0</v>
      </c>
      <c r="AM221" s="53">
        <f t="shared" si="122"/>
        <v>0</v>
      </c>
      <c r="AN221" s="53">
        <f t="shared" si="122"/>
        <v>0</v>
      </c>
      <c r="AO221" s="53"/>
      <c r="AP221" s="54">
        <f>ROUND((AP218*AP$4/100),1)</f>
        <v>0</v>
      </c>
      <c r="AQ221" s="54">
        <f>ROUND((AQ218*AQ$4/100),1)</f>
        <v>0</v>
      </c>
      <c r="AR221" s="49"/>
      <c r="AT221" s="46"/>
      <c r="AU221" s="46"/>
      <c r="AV221" s="46"/>
      <c r="AW221" s="46"/>
      <c r="AX221" s="46"/>
      <c r="AY221" s="46"/>
    </row>
    <row r="222" spans="4:51" s="1" customFormat="1" ht="15.75" hidden="1">
      <c r="D222" s="51" t="s">
        <v>25</v>
      </c>
      <c r="E222" s="52" t="s">
        <v>26</v>
      </c>
      <c r="F222" s="58"/>
      <c r="G222" s="58"/>
      <c r="H222" s="58"/>
      <c r="I222" s="58"/>
      <c r="J222" s="58"/>
      <c r="K222" s="53">
        <f>K218-K219-K220-K221</f>
        <v>6088.8</v>
      </c>
      <c r="L222" s="53">
        <f>L218-L219-L220-L221</f>
        <v>831.4999999999998</v>
      </c>
      <c r="M222" s="53"/>
      <c r="N222" s="53"/>
      <c r="O222" s="53"/>
      <c r="P222" s="53"/>
      <c r="Q222" s="53"/>
      <c r="R222" s="53"/>
      <c r="S222" s="53"/>
      <c r="T222" s="53"/>
      <c r="U222" s="53">
        <f>U218-U219-U220-U221</f>
        <v>0</v>
      </c>
      <c r="V222" s="53">
        <f>V218-V219-V220-V221</f>
        <v>0</v>
      </c>
      <c r="W222" s="53"/>
      <c r="X222" s="53">
        <f>X218-X219-X220-X221</f>
        <v>0</v>
      </c>
      <c r="Y222" s="53">
        <f>Y218-Y219-Y220-Y221</f>
        <v>-208.7</v>
      </c>
      <c r="Z222" s="53">
        <f>Z218-Z219-Z220-Z221</f>
        <v>0</v>
      </c>
      <c r="AA222" s="53">
        <f>AA218-AA219-AA220-AA221</f>
        <v>0</v>
      </c>
      <c r="AB222" s="53">
        <f>AB218-AB219-AB220-AB221</f>
        <v>0</v>
      </c>
      <c r="AC222" s="53">
        <f>AC218-AC219-AC220-AC221</f>
        <v>0</v>
      </c>
      <c r="AD222" s="53"/>
      <c r="AE222" s="53"/>
      <c r="AF222" s="53"/>
      <c r="AG222" s="53"/>
      <c r="AH222" s="53"/>
      <c r="AI222" s="53"/>
      <c r="AJ222" s="53"/>
      <c r="AK222" s="53">
        <f>AK218-AK219-AK220-AK221</f>
        <v>0</v>
      </c>
      <c r="AL222" s="53">
        <f>AL218-AL219-AL220-AL221</f>
        <v>0</v>
      </c>
      <c r="AM222" s="53">
        <f>AM218-AM219-AM220-AM221</f>
        <v>0</v>
      </c>
      <c r="AN222" s="53">
        <f>AN218-AN219-AN220-AN221</f>
        <v>0</v>
      </c>
      <c r="AO222" s="53"/>
      <c r="AP222" s="54">
        <f>AP218-AP219-AP220-AP221</f>
        <v>0</v>
      </c>
      <c r="AQ222" s="54">
        <f>AQ218-AQ219-AQ220-AQ221</f>
        <v>0</v>
      </c>
      <c r="AR222" s="49"/>
      <c r="AT222" s="46"/>
      <c r="AU222" s="46"/>
      <c r="AV222" s="46"/>
      <c r="AW222" s="46"/>
      <c r="AX222" s="46"/>
      <c r="AY222" s="46"/>
    </row>
    <row r="223" spans="4:51" s="1" customFormat="1" ht="15.75" hidden="1">
      <c r="D223" s="41"/>
      <c r="E223" s="49"/>
      <c r="F223" s="58"/>
      <c r="G223" s="58"/>
      <c r="H223" s="58"/>
      <c r="I223" s="58"/>
      <c r="J223" s="58"/>
      <c r="K223" s="55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49"/>
      <c r="AT223" s="46"/>
      <c r="AU223" s="46"/>
      <c r="AV223" s="46"/>
      <c r="AW223" s="46"/>
      <c r="AX223" s="46"/>
      <c r="AY223" s="46"/>
    </row>
    <row r="224" spans="4:51" s="1" customFormat="1" ht="15.75" hidden="1">
      <c r="D224" s="41"/>
      <c r="E224" s="49"/>
      <c r="F224" s="58"/>
      <c r="G224" s="58"/>
      <c r="H224" s="58"/>
      <c r="I224" s="58"/>
      <c r="J224" s="58"/>
      <c r="K224" s="55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49"/>
      <c r="AT224" s="46"/>
      <c r="AU224" s="46"/>
      <c r="AV224" s="46"/>
      <c r="AW224" s="46"/>
      <c r="AX224" s="46"/>
      <c r="AY224" s="46"/>
    </row>
    <row r="225" spans="4:51" s="1" customFormat="1" ht="33" customHeight="1">
      <c r="D225" s="67">
        <v>70761</v>
      </c>
      <c r="E225" s="48" t="s">
        <v>55</v>
      </c>
      <c r="F225" s="49"/>
      <c r="G225" s="49"/>
      <c r="H225" s="49"/>
      <c r="I225" s="49"/>
      <c r="J225" s="49"/>
      <c r="K225" s="50"/>
      <c r="L225" s="49"/>
      <c r="M225" s="49">
        <v>241500</v>
      </c>
      <c r="N225" s="49">
        <v>0</v>
      </c>
      <c r="O225" s="49">
        <v>0</v>
      </c>
      <c r="P225" s="49">
        <v>0</v>
      </c>
      <c r="Q225" s="49">
        <v>0</v>
      </c>
      <c r="R225" s="49">
        <v>0</v>
      </c>
      <c r="S225" s="49">
        <v>0</v>
      </c>
      <c r="T225" s="49"/>
      <c r="U225" s="49">
        <v>0</v>
      </c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>
        <v>0</v>
      </c>
      <c r="AL225" s="49">
        <v>0</v>
      </c>
      <c r="AM225" s="49">
        <v>0</v>
      </c>
      <c r="AN225" s="49">
        <v>0</v>
      </c>
      <c r="AO225" s="49"/>
      <c r="AP225" s="49">
        <v>0</v>
      </c>
      <c r="AQ225" s="49">
        <v>0</v>
      </c>
      <c r="AR225" s="49">
        <f aca="true" t="shared" si="123" ref="AR225:AR288">K225+L225+M225+W225+AD225+AJ225+AO225</f>
        <v>241500</v>
      </c>
      <c r="AS225" s="68"/>
      <c r="AT225" s="46"/>
      <c r="AU225" s="46"/>
      <c r="AV225" s="46"/>
      <c r="AW225" s="46"/>
      <c r="AX225" s="46"/>
      <c r="AY225" s="46"/>
    </row>
    <row r="226" spans="4:51" s="1" customFormat="1" ht="2.25" customHeight="1" hidden="1">
      <c r="D226" s="51"/>
      <c r="E226" s="52" t="s">
        <v>22</v>
      </c>
      <c r="F226" s="49"/>
      <c r="G226" s="49"/>
      <c r="H226" s="49"/>
      <c r="I226" s="49"/>
      <c r="J226" s="49"/>
      <c r="K226" s="53">
        <f aca="true" t="shared" si="124" ref="K226:AQ226">ROUND((K225*K$2/100),1)</f>
        <v>0</v>
      </c>
      <c r="L226" s="54">
        <f t="shared" si="124"/>
        <v>0</v>
      </c>
      <c r="M226" s="54"/>
      <c r="N226" s="54">
        <f t="shared" si="124"/>
        <v>0</v>
      </c>
      <c r="O226" s="54">
        <f t="shared" si="124"/>
        <v>0</v>
      </c>
      <c r="P226" s="54">
        <f t="shared" si="124"/>
        <v>0</v>
      </c>
      <c r="Q226" s="54">
        <f t="shared" si="124"/>
        <v>0</v>
      </c>
      <c r="R226" s="54">
        <f t="shared" si="124"/>
        <v>0</v>
      </c>
      <c r="S226" s="54">
        <f t="shared" si="124"/>
        <v>0</v>
      </c>
      <c r="T226" s="54">
        <f t="shared" si="124"/>
        <v>0</v>
      </c>
      <c r="U226" s="54">
        <f t="shared" si="124"/>
        <v>0</v>
      </c>
      <c r="V226" s="54"/>
      <c r="W226" s="54"/>
      <c r="X226" s="54">
        <f t="shared" si="124"/>
        <v>0</v>
      </c>
      <c r="Y226" s="54">
        <f t="shared" si="124"/>
        <v>0</v>
      </c>
      <c r="Z226" s="54">
        <f t="shared" si="124"/>
        <v>0</v>
      </c>
      <c r="AA226" s="54">
        <f t="shared" si="124"/>
        <v>0</v>
      </c>
      <c r="AB226" s="54">
        <f t="shared" si="124"/>
        <v>0</v>
      </c>
      <c r="AC226" s="54">
        <f t="shared" si="124"/>
        <v>0</v>
      </c>
      <c r="AD226" s="54">
        <f t="shared" si="124"/>
        <v>0</v>
      </c>
      <c r="AE226" s="54">
        <f t="shared" si="124"/>
        <v>0</v>
      </c>
      <c r="AF226" s="54">
        <f t="shared" si="124"/>
        <v>0</v>
      </c>
      <c r="AG226" s="54">
        <f t="shared" si="124"/>
        <v>0</v>
      </c>
      <c r="AH226" s="54">
        <f t="shared" si="124"/>
        <v>0</v>
      </c>
      <c r="AI226" s="54">
        <f t="shared" si="124"/>
        <v>0</v>
      </c>
      <c r="AJ226" s="54">
        <f t="shared" si="124"/>
        <v>0</v>
      </c>
      <c r="AK226" s="54">
        <f t="shared" si="124"/>
        <v>0</v>
      </c>
      <c r="AL226" s="54">
        <f t="shared" si="124"/>
        <v>0</v>
      </c>
      <c r="AM226" s="54">
        <f t="shared" si="124"/>
        <v>0</v>
      </c>
      <c r="AN226" s="54">
        <f t="shared" si="124"/>
        <v>0</v>
      </c>
      <c r="AO226" s="54"/>
      <c r="AP226" s="54">
        <f t="shared" si="124"/>
        <v>0</v>
      </c>
      <c r="AQ226" s="54">
        <f t="shared" si="124"/>
        <v>0</v>
      </c>
      <c r="AR226" s="49">
        <f t="shared" si="123"/>
        <v>0</v>
      </c>
      <c r="AS226" s="1" t="b">
        <f>SUM(K225:AQ225)=AR225</f>
        <v>1</v>
      </c>
      <c r="AT226" s="46"/>
      <c r="AU226" s="46"/>
      <c r="AV226" s="46"/>
      <c r="AW226" s="46"/>
      <c r="AX226" s="46"/>
      <c r="AY226" s="46"/>
    </row>
    <row r="227" spans="4:51" s="1" customFormat="1" ht="15.75" hidden="1">
      <c r="D227" s="51"/>
      <c r="E227" s="52" t="s">
        <v>23</v>
      </c>
      <c r="F227" s="49"/>
      <c r="G227" s="49"/>
      <c r="H227" s="49"/>
      <c r="I227" s="49"/>
      <c r="J227" s="49"/>
      <c r="K227" s="53">
        <f aca="true" t="shared" si="125" ref="K227:AQ227">ROUND((K225*K$3/100),1)</f>
        <v>0</v>
      </c>
      <c r="L227" s="54">
        <f t="shared" si="125"/>
        <v>0</v>
      </c>
      <c r="M227" s="54"/>
      <c r="N227" s="54">
        <f t="shared" si="125"/>
        <v>0</v>
      </c>
      <c r="O227" s="54">
        <f t="shared" si="125"/>
        <v>0</v>
      </c>
      <c r="P227" s="54">
        <f t="shared" si="125"/>
        <v>0</v>
      </c>
      <c r="Q227" s="54">
        <f t="shared" si="125"/>
        <v>0</v>
      </c>
      <c r="R227" s="54">
        <f t="shared" si="125"/>
        <v>0</v>
      </c>
      <c r="S227" s="54">
        <f t="shared" si="125"/>
        <v>0</v>
      </c>
      <c r="T227" s="54">
        <f t="shared" si="125"/>
        <v>0</v>
      </c>
      <c r="U227" s="54">
        <f t="shared" si="125"/>
        <v>0</v>
      </c>
      <c r="V227" s="54"/>
      <c r="W227" s="54"/>
      <c r="X227" s="54">
        <f t="shared" si="125"/>
        <v>0</v>
      </c>
      <c r="Y227" s="54">
        <f t="shared" si="125"/>
        <v>0</v>
      </c>
      <c r="Z227" s="54">
        <f t="shared" si="125"/>
        <v>0</v>
      </c>
      <c r="AA227" s="54">
        <f t="shared" si="125"/>
        <v>0</v>
      </c>
      <c r="AB227" s="54">
        <f t="shared" si="125"/>
        <v>0</v>
      </c>
      <c r="AC227" s="54">
        <f t="shared" si="125"/>
        <v>0</v>
      </c>
      <c r="AD227" s="54">
        <f t="shared" si="125"/>
        <v>0</v>
      </c>
      <c r="AE227" s="54">
        <f t="shared" si="125"/>
        <v>0</v>
      </c>
      <c r="AF227" s="54">
        <f t="shared" si="125"/>
        <v>0</v>
      </c>
      <c r="AG227" s="54">
        <f t="shared" si="125"/>
        <v>0</v>
      </c>
      <c r="AH227" s="54">
        <f t="shared" si="125"/>
        <v>0</v>
      </c>
      <c r="AI227" s="54">
        <f t="shared" si="125"/>
        <v>0</v>
      </c>
      <c r="AJ227" s="54">
        <f t="shared" si="125"/>
        <v>0</v>
      </c>
      <c r="AK227" s="54">
        <f t="shared" si="125"/>
        <v>0</v>
      </c>
      <c r="AL227" s="54">
        <f t="shared" si="125"/>
        <v>0</v>
      </c>
      <c r="AM227" s="54">
        <f t="shared" si="125"/>
        <v>0</v>
      </c>
      <c r="AN227" s="54">
        <f t="shared" si="125"/>
        <v>0</v>
      </c>
      <c r="AO227" s="54"/>
      <c r="AP227" s="54">
        <f t="shared" si="125"/>
        <v>0</v>
      </c>
      <c r="AQ227" s="54">
        <f t="shared" si="125"/>
        <v>0</v>
      </c>
      <c r="AR227" s="49">
        <f t="shared" si="123"/>
        <v>0</v>
      </c>
      <c r="AT227" s="46"/>
      <c r="AU227" s="46"/>
      <c r="AV227" s="46"/>
      <c r="AW227" s="46"/>
      <c r="AX227" s="46"/>
      <c r="AY227" s="46"/>
    </row>
    <row r="228" spans="4:51" s="1" customFormat="1" ht="15.75" hidden="1">
      <c r="D228" s="51"/>
      <c r="E228" s="52" t="s">
        <v>24</v>
      </c>
      <c r="F228" s="49"/>
      <c r="G228" s="49"/>
      <c r="H228" s="49"/>
      <c r="I228" s="49"/>
      <c r="J228" s="49"/>
      <c r="K228" s="53">
        <f aca="true" t="shared" si="126" ref="K228:AQ228">ROUND((K225*K$4/100),1)</f>
        <v>0</v>
      </c>
      <c r="L228" s="54">
        <f t="shared" si="126"/>
        <v>0</v>
      </c>
      <c r="M228" s="54"/>
      <c r="N228" s="54">
        <f t="shared" si="126"/>
        <v>0</v>
      </c>
      <c r="O228" s="54">
        <f t="shared" si="126"/>
        <v>0</v>
      </c>
      <c r="P228" s="54">
        <f t="shared" si="126"/>
        <v>0</v>
      </c>
      <c r="Q228" s="54">
        <f t="shared" si="126"/>
        <v>0</v>
      </c>
      <c r="R228" s="54">
        <f t="shared" si="126"/>
        <v>0</v>
      </c>
      <c r="S228" s="54">
        <f t="shared" si="126"/>
        <v>0</v>
      </c>
      <c r="T228" s="54">
        <f t="shared" si="126"/>
        <v>0</v>
      </c>
      <c r="U228" s="54">
        <f t="shared" si="126"/>
        <v>0</v>
      </c>
      <c r="V228" s="54"/>
      <c r="W228" s="54"/>
      <c r="X228" s="54">
        <f t="shared" si="126"/>
        <v>0</v>
      </c>
      <c r="Y228" s="54">
        <f t="shared" si="126"/>
        <v>0</v>
      </c>
      <c r="Z228" s="54">
        <f t="shared" si="126"/>
        <v>0</v>
      </c>
      <c r="AA228" s="54">
        <f t="shared" si="126"/>
        <v>0</v>
      </c>
      <c r="AB228" s="54">
        <f t="shared" si="126"/>
        <v>0</v>
      </c>
      <c r="AC228" s="54">
        <f t="shared" si="126"/>
        <v>0</v>
      </c>
      <c r="AD228" s="54">
        <f t="shared" si="126"/>
        <v>0</v>
      </c>
      <c r="AE228" s="54">
        <f t="shared" si="126"/>
        <v>0</v>
      </c>
      <c r="AF228" s="54">
        <f t="shared" si="126"/>
        <v>0</v>
      </c>
      <c r="AG228" s="54">
        <f t="shared" si="126"/>
        <v>0</v>
      </c>
      <c r="AH228" s="54">
        <f t="shared" si="126"/>
        <v>0</v>
      </c>
      <c r="AI228" s="54">
        <f t="shared" si="126"/>
        <v>0</v>
      </c>
      <c r="AJ228" s="54">
        <f t="shared" si="126"/>
        <v>0</v>
      </c>
      <c r="AK228" s="54">
        <f t="shared" si="126"/>
        <v>0</v>
      </c>
      <c r="AL228" s="54">
        <f t="shared" si="126"/>
        <v>0</v>
      </c>
      <c r="AM228" s="54">
        <f t="shared" si="126"/>
        <v>0</v>
      </c>
      <c r="AN228" s="54">
        <f t="shared" si="126"/>
        <v>0</v>
      </c>
      <c r="AO228" s="54"/>
      <c r="AP228" s="54">
        <f t="shared" si="126"/>
        <v>0</v>
      </c>
      <c r="AQ228" s="54">
        <f t="shared" si="126"/>
        <v>0</v>
      </c>
      <c r="AR228" s="49">
        <f t="shared" si="123"/>
        <v>0</v>
      </c>
      <c r="AT228" s="46"/>
      <c r="AU228" s="46"/>
      <c r="AV228" s="46"/>
      <c r="AW228" s="46"/>
      <c r="AX228" s="46"/>
      <c r="AY228" s="46"/>
    </row>
    <row r="229" spans="4:51" s="1" customFormat="1" ht="15.75" hidden="1">
      <c r="D229" s="51" t="s">
        <v>25</v>
      </c>
      <c r="E229" s="52" t="s">
        <v>26</v>
      </c>
      <c r="F229" s="49"/>
      <c r="G229" s="49"/>
      <c r="H229" s="49"/>
      <c r="I229" s="49"/>
      <c r="J229" s="49"/>
      <c r="K229" s="53">
        <f aca="true" t="shared" si="127" ref="K229:AQ229">K225-K226-K227-K228</f>
        <v>0</v>
      </c>
      <c r="L229" s="54">
        <f t="shared" si="127"/>
        <v>0</v>
      </c>
      <c r="M229" s="54"/>
      <c r="N229" s="54">
        <f t="shared" si="127"/>
        <v>0</v>
      </c>
      <c r="O229" s="54">
        <f t="shared" si="127"/>
        <v>0</v>
      </c>
      <c r="P229" s="54">
        <f t="shared" si="127"/>
        <v>0</v>
      </c>
      <c r="Q229" s="54">
        <f t="shared" si="127"/>
        <v>0</v>
      </c>
      <c r="R229" s="54">
        <f t="shared" si="127"/>
        <v>0</v>
      </c>
      <c r="S229" s="54">
        <f t="shared" si="127"/>
        <v>0</v>
      </c>
      <c r="T229" s="54">
        <f t="shared" si="127"/>
        <v>0</v>
      </c>
      <c r="U229" s="54">
        <f t="shared" si="127"/>
        <v>0</v>
      </c>
      <c r="V229" s="54"/>
      <c r="W229" s="54"/>
      <c r="X229" s="54">
        <f t="shared" si="127"/>
        <v>0</v>
      </c>
      <c r="Y229" s="54">
        <f t="shared" si="127"/>
        <v>0</v>
      </c>
      <c r="Z229" s="54">
        <f t="shared" si="127"/>
        <v>0</v>
      </c>
      <c r="AA229" s="54">
        <f t="shared" si="127"/>
        <v>0</v>
      </c>
      <c r="AB229" s="54">
        <f t="shared" si="127"/>
        <v>0</v>
      </c>
      <c r="AC229" s="54">
        <f t="shared" si="127"/>
        <v>0</v>
      </c>
      <c r="AD229" s="54">
        <f t="shared" si="127"/>
        <v>0</v>
      </c>
      <c r="AE229" s="54">
        <f t="shared" si="127"/>
        <v>0</v>
      </c>
      <c r="AF229" s="54">
        <f t="shared" si="127"/>
        <v>0</v>
      </c>
      <c r="AG229" s="54">
        <f t="shared" si="127"/>
        <v>0</v>
      </c>
      <c r="AH229" s="54">
        <f t="shared" si="127"/>
        <v>0</v>
      </c>
      <c r="AI229" s="54">
        <f t="shared" si="127"/>
        <v>0</v>
      </c>
      <c r="AJ229" s="54">
        <f t="shared" si="127"/>
        <v>0</v>
      </c>
      <c r="AK229" s="54">
        <f t="shared" si="127"/>
        <v>0</v>
      </c>
      <c r="AL229" s="54">
        <f t="shared" si="127"/>
        <v>0</v>
      </c>
      <c r="AM229" s="54">
        <f t="shared" si="127"/>
        <v>0</v>
      </c>
      <c r="AN229" s="54">
        <f t="shared" si="127"/>
        <v>0</v>
      </c>
      <c r="AO229" s="54"/>
      <c r="AP229" s="54">
        <f t="shared" si="127"/>
        <v>0</v>
      </c>
      <c r="AQ229" s="54">
        <f t="shared" si="127"/>
        <v>0</v>
      </c>
      <c r="AR229" s="49">
        <f t="shared" si="123"/>
        <v>0</v>
      </c>
      <c r="AT229" s="46"/>
      <c r="AU229" s="46"/>
      <c r="AV229" s="46"/>
      <c r="AW229" s="46"/>
      <c r="AX229" s="46"/>
      <c r="AY229" s="46"/>
    </row>
    <row r="230" spans="4:51" s="1" customFormat="1" ht="12" customHeight="1" hidden="1">
      <c r="D230" s="41"/>
      <c r="E230" s="49"/>
      <c r="F230" s="58"/>
      <c r="G230" s="58"/>
      <c r="H230" s="58"/>
      <c r="I230" s="58"/>
      <c r="J230" s="58"/>
      <c r="K230" s="55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49">
        <f t="shared" si="123"/>
        <v>0</v>
      </c>
      <c r="AT230" s="46"/>
      <c r="AU230" s="46"/>
      <c r="AV230" s="46"/>
      <c r="AW230" s="46"/>
      <c r="AX230" s="46"/>
      <c r="AY230" s="46"/>
    </row>
    <row r="231" spans="4:51" s="1" customFormat="1" ht="15.75" hidden="1">
      <c r="D231" s="41"/>
      <c r="E231" s="49"/>
      <c r="F231" s="58"/>
      <c r="G231" s="58"/>
      <c r="H231" s="58"/>
      <c r="I231" s="58"/>
      <c r="J231" s="58"/>
      <c r="K231" s="55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49">
        <f t="shared" si="123"/>
        <v>0</v>
      </c>
      <c r="AT231" s="46"/>
      <c r="AU231" s="46"/>
      <c r="AV231" s="46"/>
      <c r="AW231" s="46"/>
      <c r="AX231" s="46"/>
      <c r="AY231" s="46"/>
    </row>
    <row r="232" spans="4:51" s="1" customFormat="1" ht="42" customHeight="1">
      <c r="D232" s="67">
        <v>70761</v>
      </c>
      <c r="E232" s="48" t="s">
        <v>56</v>
      </c>
      <c r="F232" s="49"/>
      <c r="G232" s="49"/>
      <c r="H232" s="49"/>
      <c r="I232" s="49"/>
      <c r="J232" s="49"/>
      <c r="K232" s="50"/>
      <c r="L232" s="49"/>
      <c r="M232" s="49"/>
      <c r="N232" s="49">
        <v>0</v>
      </c>
      <c r="O232" s="49">
        <v>0</v>
      </c>
      <c r="P232" s="49"/>
      <c r="Q232" s="49">
        <v>0</v>
      </c>
      <c r="R232" s="49">
        <v>0</v>
      </c>
      <c r="S232" s="49">
        <v>0</v>
      </c>
      <c r="T232" s="49"/>
      <c r="U232" s="49">
        <v>0</v>
      </c>
      <c r="V232" s="49"/>
      <c r="W232" s="49">
        <v>8826.6</v>
      </c>
      <c r="X232" s="49"/>
      <c r="Y232" s="49"/>
      <c r="Z232" s="49">
        <v>0</v>
      </c>
      <c r="AA232" s="49">
        <v>0</v>
      </c>
      <c r="AB232" s="49">
        <v>0</v>
      </c>
      <c r="AC232" s="49">
        <v>0</v>
      </c>
      <c r="AD232" s="49"/>
      <c r="AE232" s="49"/>
      <c r="AF232" s="49"/>
      <c r="AG232" s="49"/>
      <c r="AH232" s="49"/>
      <c r="AI232" s="49"/>
      <c r="AJ232" s="49"/>
      <c r="AK232" s="49">
        <v>0</v>
      </c>
      <c r="AL232" s="49">
        <v>0</v>
      </c>
      <c r="AM232" s="49">
        <v>0</v>
      </c>
      <c r="AN232" s="49">
        <v>0</v>
      </c>
      <c r="AO232" s="49"/>
      <c r="AP232" s="49">
        <v>0</v>
      </c>
      <c r="AQ232" s="49">
        <v>0</v>
      </c>
      <c r="AR232" s="49">
        <f t="shared" si="123"/>
        <v>8826.6</v>
      </c>
      <c r="AS232" s="68"/>
      <c r="AT232" s="46"/>
      <c r="AU232" s="46"/>
      <c r="AV232" s="46"/>
      <c r="AW232" s="46">
        <f>W232/12</f>
        <v>735.5500000000001</v>
      </c>
      <c r="AX232" s="46"/>
      <c r="AY232" s="46"/>
    </row>
    <row r="233" spans="4:51" s="1" customFormat="1" ht="2.25" customHeight="1" hidden="1">
      <c r="D233" s="51"/>
      <c r="E233" s="52" t="s">
        <v>22</v>
      </c>
      <c r="F233" s="49"/>
      <c r="G233" s="49"/>
      <c r="H233" s="49"/>
      <c r="I233" s="49"/>
      <c r="J233" s="49"/>
      <c r="K233" s="53">
        <f aca="true" t="shared" si="128" ref="K233:AQ233">ROUND((K232*K$2/100),1)</f>
        <v>0</v>
      </c>
      <c r="L233" s="54">
        <f t="shared" si="128"/>
        <v>0</v>
      </c>
      <c r="M233" s="54"/>
      <c r="N233" s="54">
        <f t="shared" si="128"/>
        <v>0</v>
      </c>
      <c r="O233" s="54">
        <f t="shared" si="128"/>
        <v>0</v>
      </c>
      <c r="P233" s="54">
        <f t="shared" si="128"/>
        <v>0</v>
      </c>
      <c r="Q233" s="54">
        <f t="shared" si="128"/>
        <v>0</v>
      </c>
      <c r="R233" s="54">
        <v>0</v>
      </c>
      <c r="S233" s="54">
        <f t="shared" si="128"/>
        <v>0</v>
      </c>
      <c r="T233" s="54">
        <f t="shared" si="128"/>
        <v>0</v>
      </c>
      <c r="U233" s="54">
        <f t="shared" si="128"/>
        <v>0</v>
      </c>
      <c r="V233" s="54"/>
      <c r="W233" s="54"/>
      <c r="X233" s="53">
        <f>ROUND((X232*X$2/100),1)</f>
        <v>0</v>
      </c>
      <c r="Y233" s="53">
        <f>ROUND((Y232*Y$2/100),1)</f>
        <v>0</v>
      </c>
      <c r="Z233" s="54">
        <f t="shared" si="128"/>
        <v>0</v>
      </c>
      <c r="AA233" s="54">
        <f t="shared" si="128"/>
        <v>0</v>
      </c>
      <c r="AB233" s="54">
        <f t="shared" si="128"/>
        <v>0</v>
      </c>
      <c r="AC233" s="54">
        <f t="shared" si="128"/>
        <v>0</v>
      </c>
      <c r="AD233" s="54">
        <f t="shared" si="128"/>
        <v>0</v>
      </c>
      <c r="AE233" s="54">
        <f t="shared" si="128"/>
        <v>0</v>
      </c>
      <c r="AF233" s="54">
        <f t="shared" si="128"/>
        <v>0</v>
      </c>
      <c r="AG233" s="54">
        <f t="shared" si="128"/>
        <v>0</v>
      </c>
      <c r="AH233" s="54">
        <f t="shared" si="128"/>
        <v>0</v>
      </c>
      <c r="AI233" s="54">
        <f t="shared" si="128"/>
        <v>0</v>
      </c>
      <c r="AJ233" s="54">
        <f t="shared" si="128"/>
        <v>0</v>
      </c>
      <c r="AK233" s="54">
        <f t="shared" si="128"/>
        <v>0</v>
      </c>
      <c r="AL233" s="54">
        <f t="shared" si="128"/>
        <v>0</v>
      </c>
      <c r="AM233" s="54">
        <f t="shared" si="128"/>
        <v>0</v>
      </c>
      <c r="AN233" s="54">
        <f t="shared" si="128"/>
        <v>0</v>
      </c>
      <c r="AO233" s="54"/>
      <c r="AP233" s="54">
        <f t="shared" si="128"/>
        <v>0</v>
      </c>
      <c r="AQ233" s="54">
        <f t="shared" si="128"/>
        <v>0</v>
      </c>
      <c r="AR233" s="49">
        <f t="shared" si="123"/>
        <v>0</v>
      </c>
      <c r="AS233" s="1" t="b">
        <f>SUM(K232:AQ232)=AR232</f>
        <v>1</v>
      </c>
      <c r="AT233" s="46"/>
      <c r="AU233" s="46"/>
      <c r="AV233" s="46"/>
      <c r="AW233" s="46">
        <f>W233/12</f>
        <v>0</v>
      </c>
      <c r="AX233" s="46"/>
      <c r="AY233" s="46"/>
    </row>
    <row r="234" spans="4:51" s="1" customFormat="1" ht="15.75" hidden="1">
      <c r="D234" s="51"/>
      <c r="E234" s="52" t="s">
        <v>23</v>
      </c>
      <c r="F234" s="49"/>
      <c r="G234" s="49"/>
      <c r="H234" s="49"/>
      <c r="I234" s="49"/>
      <c r="J234" s="49"/>
      <c r="K234" s="53">
        <f aca="true" t="shared" si="129" ref="K234:AQ234">ROUND((K232*K$3/100),1)</f>
        <v>0</v>
      </c>
      <c r="L234" s="54">
        <f t="shared" si="129"/>
        <v>0</v>
      </c>
      <c r="M234" s="54"/>
      <c r="N234" s="54">
        <f t="shared" si="129"/>
        <v>0</v>
      </c>
      <c r="O234" s="54">
        <f t="shared" si="129"/>
        <v>0</v>
      </c>
      <c r="P234" s="54">
        <f t="shared" si="129"/>
        <v>0</v>
      </c>
      <c r="Q234" s="54">
        <f t="shared" si="129"/>
        <v>0</v>
      </c>
      <c r="R234" s="54">
        <v>0</v>
      </c>
      <c r="S234" s="54">
        <f t="shared" si="129"/>
        <v>0</v>
      </c>
      <c r="T234" s="54">
        <f t="shared" si="129"/>
        <v>0</v>
      </c>
      <c r="U234" s="54">
        <f t="shared" si="129"/>
        <v>0</v>
      </c>
      <c r="V234" s="54"/>
      <c r="W234" s="54"/>
      <c r="X234" s="53">
        <f>ROUND((X232*X$3/100),1)</f>
        <v>0</v>
      </c>
      <c r="Y234" s="53">
        <f>ROUND((Y232*Y$3/100),1)</f>
        <v>0</v>
      </c>
      <c r="Z234" s="54">
        <f t="shared" si="129"/>
        <v>0</v>
      </c>
      <c r="AA234" s="54">
        <f t="shared" si="129"/>
        <v>0</v>
      </c>
      <c r="AB234" s="54">
        <f t="shared" si="129"/>
        <v>0</v>
      </c>
      <c r="AC234" s="54">
        <f t="shared" si="129"/>
        <v>0</v>
      </c>
      <c r="AD234" s="54">
        <f t="shared" si="129"/>
        <v>0</v>
      </c>
      <c r="AE234" s="54">
        <f t="shared" si="129"/>
        <v>0</v>
      </c>
      <c r="AF234" s="54">
        <f t="shared" si="129"/>
        <v>0</v>
      </c>
      <c r="AG234" s="54">
        <f t="shared" si="129"/>
        <v>0</v>
      </c>
      <c r="AH234" s="54">
        <f t="shared" si="129"/>
        <v>0</v>
      </c>
      <c r="AI234" s="54">
        <f t="shared" si="129"/>
        <v>0</v>
      </c>
      <c r="AJ234" s="54">
        <f t="shared" si="129"/>
        <v>0</v>
      </c>
      <c r="AK234" s="54">
        <f t="shared" si="129"/>
        <v>0</v>
      </c>
      <c r="AL234" s="54">
        <f t="shared" si="129"/>
        <v>0</v>
      </c>
      <c r="AM234" s="54">
        <f t="shared" si="129"/>
        <v>0</v>
      </c>
      <c r="AN234" s="54">
        <f t="shared" si="129"/>
        <v>0</v>
      </c>
      <c r="AO234" s="54"/>
      <c r="AP234" s="54">
        <f t="shared" si="129"/>
        <v>0</v>
      </c>
      <c r="AQ234" s="54">
        <f t="shared" si="129"/>
        <v>0</v>
      </c>
      <c r="AR234" s="49">
        <f t="shared" si="123"/>
        <v>0</v>
      </c>
      <c r="AT234" s="46"/>
      <c r="AU234" s="46"/>
      <c r="AV234" s="46"/>
      <c r="AW234" s="46">
        <f>W234/12</f>
        <v>0</v>
      </c>
      <c r="AX234" s="46"/>
      <c r="AY234" s="46"/>
    </row>
    <row r="235" spans="4:51" s="1" customFormat="1" ht="15.75" hidden="1">
      <c r="D235" s="51"/>
      <c r="E235" s="52" t="s">
        <v>24</v>
      </c>
      <c r="F235" s="49"/>
      <c r="G235" s="49"/>
      <c r="H235" s="49"/>
      <c r="I235" s="49"/>
      <c r="J235" s="49"/>
      <c r="K235" s="53">
        <f aca="true" t="shared" si="130" ref="K235:AQ235">ROUND((K232*K$4/100),1)</f>
        <v>0</v>
      </c>
      <c r="L235" s="54">
        <f t="shared" si="130"/>
        <v>0</v>
      </c>
      <c r="M235" s="54"/>
      <c r="N235" s="54">
        <f t="shared" si="130"/>
        <v>0</v>
      </c>
      <c r="O235" s="54">
        <f t="shared" si="130"/>
        <v>0</v>
      </c>
      <c r="P235" s="54">
        <f t="shared" si="130"/>
        <v>0</v>
      </c>
      <c r="Q235" s="54">
        <f t="shared" si="130"/>
        <v>0</v>
      </c>
      <c r="R235" s="54">
        <v>0</v>
      </c>
      <c r="S235" s="54">
        <f t="shared" si="130"/>
        <v>0</v>
      </c>
      <c r="T235" s="54">
        <f t="shared" si="130"/>
        <v>0</v>
      </c>
      <c r="U235" s="54">
        <f t="shared" si="130"/>
        <v>0</v>
      </c>
      <c r="V235" s="54"/>
      <c r="W235" s="54"/>
      <c r="X235" s="53">
        <f>ROUND((X232*X$4/100),1)</f>
        <v>0</v>
      </c>
      <c r="Y235" s="53">
        <f>ROUND((Y232*Y$4/100),1)</f>
        <v>0</v>
      </c>
      <c r="Z235" s="54">
        <f t="shared" si="130"/>
        <v>0</v>
      </c>
      <c r="AA235" s="54">
        <f t="shared" si="130"/>
        <v>0</v>
      </c>
      <c r="AB235" s="54">
        <f t="shared" si="130"/>
        <v>0</v>
      </c>
      <c r="AC235" s="54">
        <f t="shared" si="130"/>
        <v>0</v>
      </c>
      <c r="AD235" s="54">
        <f t="shared" si="130"/>
        <v>0</v>
      </c>
      <c r="AE235" s="54">
        <f t="shared" si="130"/>
        <v>0</v>
      </c>
      <c r="AF235" s="54">
        <f t="shared" si="130"/>
        <v>0</v>
      </c>
      <c r="AG235" s="54">
        <f t="shared" si="130"/>
        <v>0</v>
      </c>
      <c r="AH235" s="54">
        <f t="shared" si="130"/>
        <v>0</v>
      </c>
      <c r="AI235" s="54">
        <f t="shared" si="130"/>
        <v>0</v>
      </c>
      <c r="AJ235" s="54">
        <f t="shared" si="130"/>
        <v>0</v>
      </c>
      <c r="AK235" s="54">
        <f t="shared" si="130"/>
        <v>0</v>
      </c>
      <c r="AL235" s="54">
        <f t="shared" si="130"/>
        <v>0</v>
      </c>
      <c r="AM235" s="54">
        <f t="shared" si="130"/>
        <v>0</v>
      </c>
      <c r="AN235" s="54">
        <f t="shared" si="130"/>
        <v>0</v>
      </c>
      <c r="AO235" s="54"/>
      <c r="AP235" s="54">
        <f t="shared" si="130"/>
        <v>0</v>
      </c>
      <c r="AQ235" s="54">
        <f t="shared" si="130"/>
        <v>0</v>
      </c>
      <c r="AR235" s="49">
        <f t="shared" si="123"/>
        <v>0</v>
      </c>
      <c r="AT235" s="46"/>
      <c r="AU235" s="46"/>
      <c r="AV235" s="46"/>
      <c r="AW235" s="46">
        <f>W235/12</f>
        <v>0</v>
      </c>
      <c r="AX235" s="46"/>
      <c r="AY235" s="46"/>
    </row>
    <row r="236" spans="4:51" s="1" customFormat="1" ht="15.75" hidden="1">
      <c r="D236" s="51" t="s">
        <v>25</v>
      </c>
      <c r="E236" s="52" t="s">
        <v>26</v>
      </c>
      <c r="F236" s="49"/>
      <c r="G236" s="49"/>
      <c r="H236" s="49"/>
      <c r="I236" s="49"/>
      <c r="J236" s="49"/>
      <c r="K236" s="53">
        <f aca="true" t="shared" si="131" ref="K236:AQ236">K232-K233-K234-K235</f>
        <v>0</v>
      </c>
      <c r="L236" s="54">
        <f t="shared" si="131"/>
        <v>0</v>
      </c>
      <c r="M236" s="54"/>
      <c r="N236" s="54">
        <f t="shared" si="131"/>
        <v>0</v>
      </c>
      <c r="O236" s="54">
        <f t="shared" si="131"/>
        <v>0</v>
      </c>
      <c r="P236" s="54">
        <f t="shared" si="131"/>
        <v>0</v>
      </c>
      <c r="Q236" s="54">
        <f t="shared" si="131"/>
        <v>0</v>
      </c>
      <c r="R236" s="54">
        <v>0</v>
      </c>
      <c r="S236" s="54">
        <f t="shared" si="131"/>
        <v>0</v>
      </c>
      <c r="T236" s="54">
        <f t="shared" si="131"/>
        <v>0</v>
      </c>
      <c r="U236" s="54">
        <f t="shared" si="131"/>
        <v>0</v>
      </c>
      <c r="V236" s="54"/>
      <c r="W236" s="54"/>
      <c r="X236" s="53">
        <f>X232-X233-X234-X235</f>
        <v>0</v>
      </c>
      <c r="Y236" s="53">
        <f>Y232-Y233-Y234-Y235</f>
        <v>0</v>
      </c>
      <c r="Z236" s="54">
        <f t="shared" si="131"/>
        <v>0</v>
      </c>
      <c r="AA236" s="54">
        <f t="shared" si="131"/>
        <v>0</v>
      </c>
      <c r="AB236" s="54">
        <f t="shared" si="131"/>
        <v>0</v>
      </c>
      <c r="AC236" s="54">
        <f t="shared" si="131"/>
        <v>0</v>
      </c>
      <c r="AD236" s="54">
        <f t="shared" si="131"/>
        <v>0</v>
      </c>
      <c r="AE236" s="54">
        <f t="shared" si="131"/>
        <v>0</v>
      </c>
      <c r="AF236" s="54">
        <f t="shared" si="131"/>
        <v>0</v>
      </c>
      <c r="AG236" s="54">
        <f t="shared" si="131"/>
        <v>0</v>
      </c>
      <c r="AH236" s="54">
        <f t="shared" si="131"/>
        <v>0</v>
      </c>
      <c r="AI236" s="54">
        <f t="shared" si="131"/>
        <v>0</v>
      </c>
      <c r="AJ236" s="54">
        <f t="shared" si="131"/>
        <v>0</v>
      </c>
      <c r="AK236" s="54">
        <f t="shared" si="131"/>
        <v>0</v>
      </c>
      <c r="AL236" s="54">
        <f t="shared" si="131"/>
        <v>0</v>
      </c>
      <c r="AM236" s="54">
        <f t="shared" si="131"/>
        <v>0</v>
      </c>
      <c r="AN236" s="54">
        <f t="shared" si="131"/>
        <v>0</v>
      </c>
      <c r="AO236" s="54"/>
      <c r="AP236" s="54">
        <f t="shared" si="131"/>
        <v>0</v>
      </c>
      <c r="AQ236" s="54">
        <f t="shared" si="131"/>
        <v>0</v>
      </c>
      <c r="AR236" s="49">
        <f t="shared" si="123"/>
        <v>0</v>
      </c>
      <c r="AT236" s="46"/>
      <c r="AU236" s="46"/>
      <c r="AV236" s="46"/>
      <c r="AW236" s="46">
        <f>W236/12</f>
        <v>0</v>
      </c>
      <c r="AX236" s="46"/>
      <c r="AY236" s="46"/>
    </row>
    <row r="237" spans="4:51" s="1" customFormat="1" ht="15.75" hidden="1">
      <c r="D237" s="41"/>
      <c r="E237" s="49"/>
      <c r="F237" s="58"/>
      <c r="G237" s="58"/>
      <c r="H237" s="58"/>
      <c r="I237" s="58"/>
      <c r="J237" s="58"/>
      <c r="K237" s="55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5"/>
      <c r="Y237" s="55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49">
        <f t="shared" si="123"/>
        <v>0</v>
      </c>
      <c r="AT237" s="46"/>
      <c r="AU237" s="46"/>
      <c r="AV237" s="46"/>
      <c r="AW237" s="46">
        <f>W237/12</f>
        <v>0</v>
      </c>
      <c r="AX237" s="46"/>
      <c r="AY237" s="46"/>
    </row>
    <row r="238" spans="4:51" s="1" customFormat="1" ht="15.75" hidden="1">
      <c r="D238" s="41"/>
      <c r="E238" s="49"/>
      <c r="F238" s="58"/>
      <c r="G238" s="58"/>
      <c r="H238" s="58"/>
      <c r="I238" s="58"/>
      <c r="J238" s="58"/>
      <c r="K238" s="55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49">
        <f t="shared" si="123"/>
        <v>0</v>
      </c>
      <c r="AT238" s="46"/>
      <c r="AU238" s="46"/>
      <c r="AV238" s="46"/>
      <c r="AW238" s="46">
        <f>W238/12</f>
        <v>0</v>
      </c>
      <c r="AX238" s="46"/>
      <c r="AY238" s="46"/>
    </row>
    <row r="239" spans="4:51" s="2" customFormat="1" ht="54.75" customHeight="1">
      <c r="D239" s="69">
        <v>70821</v>
      </c>
      <c r="E239" s="48" t="s">
        <v>57</v>
      </c>
      <c r="F239" s="49"/>
      <c r="G239" s="49"/>
      <c r="H239" s="49"/>
      <c r="I239" s="49"/>
      <c r="J239" s="49"/>
      <c r="K239" s="50">
        <v>4545.3</v>
      </c>
      <c r="L239" s="49">
        <v>784.1</v>
      </c>
      <c r="M239" s="49">
        <v>175</v>
      </c>
      <c r="N239" s="49"/>
      <c r="O239" s="49"/>
      <c r="P239" s="49"/>
      <c r="Q239" s="49"/>
      <c r="R239" s="49"/>
      <c r="S239" s="49"/>
      <c r="T239" s="49"/>
      <c r="U239" s="49">
        <v>0</v>
      </c>
      <c r="V239" s="49"/>
      <c r="W239" s="49">
        <v>814.4</v>
      </c>
      <c r="X239" s="49"/>
      <c r="Y239" s="49"/>
      <c r="Z239" s="49"/>
      <c r="AA239" s="49"/>
      <c r="AB239" s="49"/>
      <c r="AC239" s="49"/>
      <c r="AD239" s="49">
        <v>661.7</v>
      </c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>
        <v>800</v>
      </c>
      <c r="AP239" s="49">
        <v>0</v>
      </c>
      <c r="AQ239" s="49">
        <v>0</v>
      </c>
      <c r="AR239" s="49">
        <f t="shared" si="123"/>
        <v>7780.5</v>
      </c>
      <c r="AS239" s="1"/>
      <c r="AT239" s="46">
        <f>K239/12</f>
        <v>378.77500000000003</v>
      </c>
      <c r="AU239" s="46">
        <f>L239/12</f>
        <v>65.34166666666667</v>
      </c>
      <c r="AV239" s="46">
        <f>M239/12</f>
        <v>14.583333333333334</v>
      </c>
      <c r="AW239" s="46">
        <f>W239/12</f>
        <v>67.86666666666666</v>
      </c>
      <c r="AX239" s="46">
        <f>AD239/12</f>
        <v>55.14166666666667</v>
      </c>
      <c r="AY239" s="46">
        <f>AJ239/12</f>
        <v>0</v>
      </c>
    </row>
    <row r="240" spans="4:51" s="1" customFormat="1" ht="3" customHeight="1" hidden="1">
      <c r="D240" s="51"/>
      <c r="E240" s="52" t="s">
        <v>22</v>
      </c>
      <c r="F240" s="49"/>
      <c r="G240" s="49"/>
      <c r="H240" s="49"/>
      <c r="I240" s="49"/>
      <c r="J240" s="49"/>
      <c r="K240" s="53">
        <f aca="true" t="shared" si="132" ref="K240:AQ240">ROUND((K239*K$2/100),1)</f>
        <v>954.5</v>
      </c>
      <c r="L240" s="53">
        <f t="shared" si="132"/>
        <v>160</v>
      </c>
      <c r="M240" s="53"/>
      <c r="N240" s="53">
        <f t="shared" si="132"/>
        <v>0</v>
      </c>
      <c r="O240" s="54">
        <v>10.6</v>
      </c>
      <c r="P240" s="54"/>
      <c r="Q240" s="53"/>
      <c r="R240" s="53"/>
      <c r="S240" s="54">
        <f t="shared" si="132"/>
        <v>0</v>
      </c>
      <c r="T240" s="54">
        <f t="shared" si="132"/>
        <v>0</v>
      </c>
      <c r="U240" s="54">
        <f t="shared" si="132"/>
        <v>0</v>
      </c>
      <c r="V240" s="54"/>
      <c r="W240" s="54"/>
      <c r="X240" s="54">
        <f t="shared" si="132"/>
        <v>0</v>
      </c>
      <c r="Y240" s="53">
        <f t="shared" si="132"/>
        <v>0</v>
      </c>
      <c r="Z240" s="54">
        <f t="shared" si="132"/>
        <v>0</v>
      </c>
      <c r="AA240" s="54">
        <f t="shared" si="132"/>
        <v>0</v>
      </c>
      <c r="AB240" s="53">
        <f t="shared" si="132"/>
        <v>0</v>
      </c>
      <c r="AC240" s="54">
        <f t="shared" si="132"/>
        <v>0</v>
      </c>
      <c r="AD240" s="53">
        <f t="shared" si="132"/>
        <v>343.4</v>
      </c>
      <c r="AE240" s="54">
        <f>ROUND((AE239*AE$2/100),1)</f>
        <v>0</v>
      </c>
      <c r="AF240" s="54">
        <f t="shared" si="132"/>
        <v>0</v>
      </c>
      <c r="AG240" s="54">
        <f t="shared" si="132"/>
        <v>0</v>
      </c>
      <c r="AH240" s="54">
        <f t="shared" si="132"/>
        <v>0</v>
      </c>
      <c r="AI240" s="54">
        <f t="shared" si="132"/>
        <v>0</v>
      </c>
      <c r="AJ240" s="54">
        <f t="shared" si="132"/>
        <v>0</v>
      </c>
      <c r="AK240" s="54">
        <f t="shared" si="132"/>
        <v>0</v>
      </c>
      <c r="AL240" s="54">
        <f t="shared" si="132"/>
        <v>0</v>
      </c>
      <c r="AM240" s="54">
        <f t="shared" si="132"/>
        <v>0</v>
      </c>
      <c r="AN240" s="54">
        <f t="shared" si="132"/>
        <v>0</v>
      </c>
      <c r="AO240" s="53">
        <v>45.6</v>
      </c>
      <c r="AP240" s="54">
        <f t="shared" si="132"/>
        <v>0</v>
      </c>
      <c r="AQ240" s="54">
        <f t="shared" si="132"/>
        <v>0</v>
      </c>
      <c r="AR240" s="49">
        <f t="shared" si="123"/>
        <v>1503.5</v>
      </c>
      <c r="AS240" s="1" t="b">
        <f>SUM(K239:AQ239)=AR239</f>
        <v>1</v>
      </c>
      <c r="AT240" s="46"/>
      <c r="AU240" s="46"/>
      <c r="AV240" s="46"/>
      <c r="AW240" s="46"/>
      <c r="AX240" s="46"/>
      <c r="AY240" s="46"/>
    </row>
    <row r="241" spans="4:51" s="1" customFormat="1" ht="15.75" hidden="1">
      <c r="D241" s="51"/>
      <c r="E241" s="52" t="s">
        <v>23</v>
      </c>
      <c r="F241" s="49"/>
      <c r="G241" s="49"/>
      <c r="H241" s="49"/>
      <c r="I241" s="49"/>
      <c r="J241" s="49"/>
      <c r="K241" s="53">
        <f aca="true" t="shared" si="133" ref="K241:AQ241">ROUND((K239*K$3/100),1)</f>
        <v>1463.6</v>
      </c>
      <c r="L241" s="53">
        <v>282.5</v>
      </c>
      <c r="M241" s="53"/>
      <c r="N241" s="53">
        <f t="shared" si="133"/>
        <v>0</v>
      </c>
      <c r="O241" s="54">
        <f t="shared" si="133"/>
        <v>0</v>
      </c>
      <c r="P241" s="54"/>
      <c r="Q241" s="53"/>
      <c r="R241" s="53"/>
      <c r="S241" s="54">
        <f t="shared" si="133"/>
        <v>0</v>
      </c>
      <c r="T241" s="54">
        <f t="shared" si="133"/>
        <v>0</v>
      </c>
      <c r="U241" s="54">
        <f t="shared" si="133"/>
        <v>0</v>
      </c>
      <c r="V241" s="54"/>
      <c r="W241" s="54"/>
      <c r="X241" s="54">
        <f t="shared" si="133"/>
        <v>0</v>
      </c>
      <c r="Y241" s="53">
        <f t="shared" si="133"/>
        <v>0</v>
      </c>
      <c r="Z241" s="54">
        <f t="shared" si="133"/>
        <v>0</v>
      </c>
      <c r="AA241" s="54">
        <f t="shared" si="133"/>
        <v>0</v>
      </c>
      <c r="AB241" s="53">
        <f t="shared" si="133"/>
        <v>0</v>
      </c>
      <c r="AC241" s="54">
        <f t="shared" si="133"/>
        <v>0</v>
      </c>
      <c r="AD241" s="53">
        <f t="shared" si="133"/>
        <v>113.8</v>
      </c>
      <c r="AE241" s="54">
        <f>ROUND((AE239*AE$3/100),1)</f>
        <v>0</v>
      </c>
      <c r="AF241" s="54">
        <f t="shared" si="133"/>
        <v>0</v>
      </c>
      <c r="AG241" s="54">
        <f t="shared" si="133"/>
        <v>0</v>
      </c>
      <c r="AH241" s="54">
        <f t="shared" si="133"/>
        <v>0</v>
      </c>
      <c r="AI241" s="54">
        <f t="shared" si="133"/>
        <v>0</v>
      </c>
      <c r="AJ241" s="54">
        <f t="shared" si="133"/>
        <v>0</v>
      </c>
      <c r="AK241" s="54">
        <f t="shared" si="133"/>
        <v>0</v>
      </c>
      <c r="AL241" s="54">
        <f t="shared" si="133"/>
        <v>0</v>
      </c>
      <c r="AM241" s="54">
        <f t="shared" si="133"/>
        <v>0</v>
      </c>
      <c r="AN241" s="54">
        <f t="shared" si="133"/>
        <v>0</v>
      </c>
      <c r="AO241" s="53">
        <v>110.4</v>
      </c>
      <c r="AP241" s="54">
        <f t="shared" si="133"/>
        <v>0</v>
      </c>
      <c r="AQ241" s="54">
        <f t="shared" si="133"/>
        <v>0</v>
      </c>
      <c r="AR241" s="49">
        <f t="shared" si="123"/>
        <v>1970.3</v>
      </c>
      <c r="AT241" s="46"/>
      <c r="AU241" s="46"/>
      <c r="AV241" s="46"/>
      <c r="AW241" s="46"/>
      <c r="AX241" s="46"/>
      <c r="AY241" s="46"/>
    </row>
    <row r="242" spans="4:51" s="1" customFormat="1" ht="15.75" hidden="1">
      <c r="D242" s="51"/>
      <c r="E242" s="52" t="s">
        <v>24</v>
      </c>
      <c r="F242" s="49"/>
      <c r="G242" s="49"/>
      <c r="H242" s="49"/>
      <c r="I242" s="49"/>
      <c r="J242" s="49"/>
      <c r="K242" s="53">
        <f aca="true" t="shared" si="134" ref="K242:AQ242">ROUND((K239*K$4/100),1)</f>
        <v>868.2</v>
      </c>
      <c r="L242" s="53">
        <f t="shared" si="134"/>
        <v>145.1</v>
      </c>
      <c r="M242" s="53"/>
      <c r="N242" s="53">
        <f t="shared" si="134"/>
        <v>0</v>
      </c>
      <c r="O242" s="54">
        <f t="shared" si="134"/>
        <v>0</v>
      </c>
      <c r="P242" s="54"/>
      <c r="Q242" s="53"/>
      <c r="R242" s="53"/>
      <c r="S242" s="54">
        <f t="shared" si="134"/>
        <v>0</v>
      </c>
      <c r="T242" s="54">
        <f t="shared" si="134"/>
        <v>0</v>
      </c>
      <c r="U242" s="54">
        <f t="shared" si="134"/>
        <v>0</v>
      </c>
      <c r="V242" s="54"/>
      <c r="W242" s="54"/>
      <c r="X242" s="54">
        <f t="shared" si="134"/>
        <v>0</v>
      </c>
      <c r="Y242" s="53">
        <f t="shared" si="134"/>
        <v>0</v>
      </c>
      <c r="Z242" s="54">
        <f t="shared" si="134"/>
        <v>0</v>
      </c>
      <c r="AA242" s="54">
        <f t="shared" si="134"/>
        <v>0</v>
      </c>
      <c r="AB242" s="53">
        <f t="shared" si="134"/>
        <v>0</v>
      </c>
      <c r="AC242" s="54">
        <f t="shared" si="134"/>
        <v>0</v>
      </c>
      <c r="AD242" s="53">
        <f t="shared" si="134"/>
        <v>66.8</v>
      </c>
      <c r="AE242" s="54">
        <f>ROUND((AE239*AE$4/100),1)</f>
        <v>0</v>
      </c>
      <c r="AF242" s="54">
        <f t="shared" si="134"/>
        <v>0</v>
      </c>
      <c r="AG242" s="54">
        <f t="shared" si="134"/>
        <v>0</v>
      </c>
      <c r="AH242" s="54">
        <f t="shared" si="134"/>
        <v>0</v>
      </c>
      <c r="AI242" s="54">
        <f t="shared" si="134"/>
        <v>0</v>
      </c>
      <c r="AJ242" s="54">
        <f t="shared" si="134"/>
        <v>0</v>
      </c>
      <c r="AK242" s="54">
        <f t="shared" si="134"/>
        <v>0</v>
      </c>
      <c r="AL242" s="54">
        <f t="shared" si="134"/>
        <v>0</v>
      </c>
      <c r="AM242" s="54">
        <f t="shared" si="134"/>
        <v>0</v>
      </c>
      <c r="AN242" s="54">
        <f t="shared" si="134"/>
        <v>0</v>
      </c>
      <c r="AO242" s="53">
        <v>232.8</v>
      </c>
      <c r="AP242" s="54">
        <f t="shared" si="134"/>
        <v>0</v>
      </c>
      <c r="AQ242" s="54">
        <f t="shared" si="134"/>
        <v>0</v>
      </c>
      <c r="AR242" s="49">
        <f t="shared" si="123"/>
        <v>1312.9</v>
      </c>
      <c r="AT242" s="46"/>
      <c r="AU242" s="46"/>
      <c r="AV242" s="46"/>
      <c r="AW242" s="46"/>
      <c r="AX242" s="46"/>
      <c r="AY242" s="46"/>
    </row>
    <row r="243" spans="4:51" s="1" customFormat="1" ht="15.75" hidden="1">
      <c r="D243" s="51" t="s">
        <v>25</v>
      </c>
      <c r="E243" s="52" t="s">
        <v>26</v>
      </c>
      <c r="F243" s="49"/>
      <c r="G243" s="49"/>
      <c r="H243" s="49"/>
      <c r="I243" s="49"/>
      <c r="J243" s="49"/>
      <c r="K243" s="53">
        <f aca="true" t="shared" si="135" ref="K243:AQ243">K239-K240-K241-K242</f>
        <v>1259.0000000000002</v>
      </c>
      <c r="L243" s="53">
        <f t="shared" si="135"/>
        <v>196.50000000000003</v>
      </c>
      <c r="M243" s="53"/>
      <c r="N243" s="53">
        <f t="shared" si="135"/>
        <v>0</v>
      </c>
      <c r="O243" s="54">
        <f t="shared" si="135"/>
        <v>-10.6</v>
      </c>
      <c r="P243" s="54"/>
      <c r="Q243" s="53"/>
      <c r="R243" s="53"/>
      <c r="S243" s="54">
        <f t="shared" si="135"/>
        <v>0</v>
      </c>
      <c r="T243" s="54">
        <f t="shared" si="135"/>
        <v>0</v>
      </c>
      <c r="U243" s="54">
        <f t="shared" si="135"/>
        <v>0</v>
      </c>
      <c r="V243" s="54"/>
      <c r="W243" s="54"/>
      <c r="X243" s="54">
        <f t="shared" si="135"/>
        <v>0</v>
      </c>
      <c r="Y243" s="53">
        <f t="shared" si="135"/>
        <v>0</v>
      </c>
      <c r="Z243" s="54">
        <f t="shared" si="135"/>
        <v>0</v>
      </c>
      <c r="AA243" s="54">
        <f t="shared" si="135"/>
        <v>0</v>
      </c>
      <c r="AB243" s="53">
        <f t="shared" si="135"/>
        <v>0</v>
      </c>
      <c r="AC243" s="54">
        <f t="shared" si="135"/>
        <v>0</v>
      </c>
      <c r="AD243" s="53">
        <f t="shared" si="135"/>
        <v>137.70000000000005</v>
      </c>
      <c r="AE243" s="54">
        <f>AE239-AE240-AE241-AE242</f>
        <v>0</v>
      </c>
      <c r="AF243" s="54">
        <f t="shared" si="135"/>
        <v>0</v>
      </c>
      <c r="AG243" s="54">
        <f t="shared" si="135"/>
        <v>0</v>
      </c>
      <c r="AH243" s="54">
        <f t="shared" si="135"/>
        <v>0</v>
      </c>
      <c r="AI243" s="54">
        <f t="shared" si="135"/>
        <v>0</v>
      </c>
      <c r="AJ243" s="54">
        <f t="shared" si="135"/>
        <v>0</v>
      </c>
      <c r="AK243" s="54">
        <f t="shared" si="135"/>
        <v>0</v>
      </c>
      <c r="AL243" s="54">
        <f t="shared" si="135"/>
        <v>0</v>
      </c>
      <c r="AM243" s="54">
        <f t="shared" si="135"/>
        <v>0</v>
      </c>
      <c r="AN243" s="54">
        <f t="shared" si="135"/>
        <v>0</v>
      </c>
      <c r="AO243" s="53">
        <v>411.2</v>
      </c>
      <c r="AP243" s="54">
        <f t="shared" si="135"/>
        <v>0</v>
      </c>
      <c r="AQ243" s="54">
        <f t="shared" si="135"/>
        <v>0</v>
      </c>
      <c r="AR243" s="49">
        <f t="shared" si="123"/>
        <v>2004.4000000000003</v>
      </c>
      <c r="AT243" s="46"/>
      <c r="AU243" s="46"/>
      <c r="AV243" s="46"/>
      <c r="AW243" s="46"/>
      <c r="AX243" s="46"/>
      <c r="AY243" s="46"/>
    </row>
    <row r="244" spans="4:51" s="1" customFormat="1" ht="15.75" hidden="1">
      <c r="D244" s="41"/>
      <c r="E244" s="49"/>
      <c r="F244" s="58"/>
      <c r="G244" s="58"/>
      <c r="H244" s="58"/>
      <c r="I244" s="58"/>
      <c r="J244" s="58"/>
      <c r="K244" s="55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49">
        <f t="shared" si="123"/>
        <v>0</v>
      </c>
      <c r="AT244" s="46"/>
      <c r="AU244" s="46"/>
      <c r="AV244" s="46"/>
      <c r="AW244" s="46"/>
      <c r="AX244" s="46"/>
      <c r="AY244" s="46"/>
    </row>
    <row r="245" spans="4:51" s="1" customFormat="1" ht="15.75" hidden="1">
      <c r="D245" s="41"/>
      <c r="E245" s="49"/>
      <c r="F245" s="58"/>
      <c r="G245" s="58"/>
      <c r="H245" s="58"/>
      <c r="I245" s="58"/>
      <c r="J245" s="58"/>
      <c r="K245" s="55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49">
        <f t="shared" si="123"/>
        <v>0</v>
      </c>
      <c r="AT245" s="46"/>
      <c r="AU245" s="46"/>
      <c r="AV245" s="46"/>
      <c r="AW245" s="46"/>
      <c r="AX245" s="46"/>
      <c r="AY245" s="46"/>
    </row>
    <row r="246" spans="4:51" s="1" customFormat="1" ht="60" customHeight="1">
      <c r="D246" s="59">
        <v>70761</v>
      </c>
      <c r="E246" s="48" t="s">
        <v>58</v>
      </c>
      <c r="F246" s="49"/>
      <c r="G246" s="49"/>
      <c r="H246" s="49"/>
      <c r="I246" s="49"/>
      <c r="J246" s="49"/>
      <c r="K246" s="50">
        <v>1525</v>
      </c>
      <c r="L246" s="49">
        <v>263</v>
      </c>
      <c r="M246" s="49">
        <v>1095</v>
      </c>
      <c r="N246" s="49"/>
      <c r="O246" s="49"/>
      <c r="P246" s="49"/>
      <c r="Q246" s="49"/>
      <c r="R246" s="49"/>
      <c r="S246" s="49"/>
      <c r="T246" s="49"/>
      <c r="U246" s="49"/>
      <c r="V246" s="49"/>
      <c r="W246" s="49">
        <v>594.5</v>
      </c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>
        <v>0</v>
      </c>
      <c r="AL246" s="49">
        <v>0</v>
      </c>
      <c r="AM246" s="49">
        <v>0</v>
      </c>
      <c r="AN246" s="49">
        <v>0</v>
      </c>
      <c r="AO246" s="49"/>
      <c r="AP246" s="49">
        <v>0</v>
      </c>
      <c r="AQ246" s="49">
        <v>0</v>
      </c>
      <c r="AR246" s="49">
        <f t="shared" si="123"/>
        <v>3477.5</v>
      </c>
      <c r="AS246" s="68"/>
      <c r="AT246" s="46">
        <f>K246/12</f>
        <v>127.08333333333333</v>
      </c>
      <c r="AU246" s="46">
        <f>L246/12</f>
        <v>21.916666666666668</v>
      </c>
      <c r="AV246" s="46">
        <f>M246/12</f>
        <v>91.25</v>
      </c>
      <c r="AW246" s="46">
        <f>W246/12</f>
        <v>49.541666666666664</v>
      </c>
      <c r="AX246" s="46"/>
      <c r="AY246" s="46"/>
    </row>
    <row r="247" spans="4:51" s="1" customFormat="1" ht="0.75" customHeight="1" hidden="1">
      <c r="D247" s="51"/>
      <c r="E247" s="52" t="s">
        <v>22</v>
      </c>
      <c r="F247" s="49"/>
      <c r="G247" s="49"/>
      <c r="H247" s="49"/>
      <c r="I247" s="49"/>
      <c r="J247" s="49"/>
      <c r="K247" s="53">
        <f aca="true" t="shared" si="136" ref="K247:AQ247">ROUND((K246*K$2/100),1)</f>
        <v>320.3</v>
      </c>
      <c r="L247" s="53">
        <f>ROUND((L246*L$2/100),1)</f>
        <v>53.7</v>
      </c>
      <c r="M247" s="53"/>
      <c r="N247" s="54">
        <f t="shared" si="136"/>
        <v>0</v>
      </c>
      <c r="O247" s="54">
        <f t="shared" si="136"/>
        <v>0</v>
      </c>
      <c r="P247" s="54">
        <f t="shared" si="136"/>
        <v>0</v>
      </c>
      <c r="Q247" s="54">
        <f t="shared" si="136"/>
        <v>0</v>
      </c>
      <c r="R247" s="54">
        <f t="shared" si="136"/>
        <v>0</v>
      </c>
      <c r="S247" s="54">
        <f t="shared" si="136"/>
        <v>0</v>
      </c>
      <c r="T247" s="53">
        <f t="shared" si="136"/>
        <v>0</v>
      </c>
      <c r="U247" s="54">
        <f t="shared" si="136"/>
        <v>0</v>
      </c>
      <c r="V247" s="54"/>
      <c r="W247" s="54"/>
      <c r="X247" s="54">
        <f t="shared" si="136"/>
        <v>0</v>
      </c>
      <c r="Y247" s="54">
        <f t="shared" si="136"/>
        <v>0</v>
      </c>
      <c r="Z247" s="54">
        <f t="shared" si="136"/>
        <v>0</v>
      </c>
      <c r="AA247" s="54">
        <f t="shared" si="136"/>
        <v>0</v>
      </c>
      <c r="AB247" s="54">
        <f t="shared" si="136"/>
        <v>0</v>
      </c>
      <c r="AC247" s="54">
        <f t="shared" si="136"/>
        <v>0</v>
      </c>
      <c r="AD247" s="54"/>
      <c r="AE247" s="54"/>
      <c r="AF247" s="54"/>
      <c r="AG247" s="54"/>
      <c r="AH247" s="54"/>
      <c r="AI247" s="54"/>
      <c r="AJ247" s="54"/>
      <c r="AK247" s="54">
        <f t="shared" si="136"/>
        <v>0</v>
      </c>
      <c r="AL247" s="54">
        <f t="shared" si="136"/>
        <v>0</v>
      </c>
      <c r="AM247" s="54">
        <f t="shared" si="136"/>
        <v>0</v>
      </c>
      <c r="AN247" s="54">
        <f t="shared" si="136"/>
        <v>0</v>
      </c>
      <c r="AO247" s="54"/>
      <c r="AP247" s="54">
        <f t="shared" si="136"/>
        <v>0</v>
      </c>
      <c r="AQ247" s="54">
        <f t="shared" si="136"/>
        <v>0</v>
      </c>
      <c r="AR247" s="49">
        <f t="shared" si="123"/>
        <v>374</v>
      </c>
      <c r="AS247" s="1" t="b">
        <f>SUM(K246:AQ246)=AR246</f>
        <v>1</v>
      </c>
      <c r="AT247" s="46"/>
      <c r="AU247" s="46"/>
      <c r="AV247" s="46"/>
      <c r="AW247" s="46"/>
      <c r="AX247" s="46"/>
      <c r="AY247" s="46"/>
    </row>
    <row r="248" spans="4:51" s="1" customFormat="1" ht="15.75" hidden="1">
      <c r="D248" s="51"/>
      <c r="E248" s="52" t="s">
        <v>23</v>
      </c>
      <c r="F248" s="49"/>
      <c r="G248" s="49"/>
      <c r="H248" s="49"/>
      <c r="I248" s="49"/>
      <c r="J248" s="49"/>
      <c r="K248" s="53">
        <f aca="true" t="shared" si="137" ref="K248:AQ248">ROUND((K246*K$3/100),1)</f>
        <v>491.1</v>
      </c>
      <c r="L248" s="53">
        <f>ROUND((L246*L$3/100),1)</f>
        <v>91.5</v>
      </c>
      <c r="M248" s="53"/>
      <c r="N248" s="54">
        <f t="shared" si="137"/>
        <v>0</v>
      </c>
      <c r="O248" s="54">
        <f t="shared" si="137"/>
        <v>0</v>
      </c>
      <c r="P248" s="54">
        <f t="shared" si="137"/>
        <v>0</v>
      </c>
      <c r="Q248" s="54">
        <f t="shared" si="137"/>
        <v>0</v>
      </c>
      <c r="R248" s="54">
        <f t="shared" si="137"/>
        <v>0</v>
      </c>
      <c r="S248" s="54">
        <f t="shared" si="137"/>
        <v>0</v>
      </c>
      <c r="T248" s="53">
        <f t="shared" si="137"/>
        <v>0</v>
      </c>
      <c r="U248" s="54">
        <f t="shared" si="137"/>
        <v>0</v>
      </c>
      <c r="V248" s="54"/>
      <c r="W248" s="54"/>
      <c r="X248" s="54">
        <f t="shared" si="137"/>
        <v>0</v>
      </c>
      <c r="Y248" s="54">
        <f t="shared" si="137"/>
        <v>0</v>
      </c>
      <c r="Z248" s="54">
        <f t="shared" si="137"/>
        <v>0</v>
      </c>
      <c r="AA248" s="54">
        <f t="shared" si="137"/>
        <v>0</v>
      </c>
      <c r="AB248" s="54">
        <f t="shared" si="137"/>
        <v>0</v>
      </c>
      <c r="AC248" s="54">
        <f t="shared" si="137"/>
        <v>0</v>
      </c>
      <c r="AD248" s="54"/>
      <c r="AE248" s="54"/>
      <c r="AF248" s="54"/>
      <c r="AG248" s="54"/>
      <c r="AH248" s="54"/>
      <c r="AI248" s="54"/>
      <c r="AJ248" s="54"/>
      <c r="AK248" s="54">
        <f t="shared" si="137"/>
        <v>0</v>
      </c>
      <c r="AL248" s="54">
        <f t="shared" si="137"/>
        <v>0</v>
      </c>
      <c r="AM248" s="54">
        <f t="shared" si="137"/>
        <v>0</v>
      </c>
      <c r="AN248" s="54">
        <f t="shared" si="137"/>
        <v>0</v>
      </c>
      <c r="AO248" s="54"/>
      <c r="AP248" s="54">
        <f t="shared" si="137"/>
        <v>0</v>
      </c>
      <c r="AQ248" s="54">
        <f t="shared" si="137"/>
        <v>0</v>
      </c>
      <c r="AR248" s="49">
        <f t="shared" si="123"/>
        <v>582.6</v>
      </c>
      <c r="AT248" s="46"/>
      <c r="AU248" s="46"/>
      <c r="AV248" s="46"/>
      <c r="AW248" s="46"/>
      <c r="AX248" s="46"/>
      <c r="AY248" s="46"/>
    </row>
    <row r="249" spans="4:51" s="1" customFormat="1" ht="15.75" hidden="1">
      <c r="D249" s="51"/>
      <c r="E249" s="52" t="s">
        <v>24</v>
      </c>
      <c r="F249" s="49"/>
      <c r="G249" s="49"/>
      <c r="H249" s="49"/>
      <c r="I249" s="49"/>
      <c r="J249" s="49"/>
      <c r="K249" s="53">
        <f aca="true" t="shared" si="138" ref="K249:AQ249">ROUND((K246*K$4/100),1)</f>
        <v>291.3</v>
      </c>
      <c r="L249" s="53">
        <f>ROUND((L246*L$4/100),1)</f>
        <v>48.7</v>
      </c>
      <c r="M249" s="53"/>
      <c r="N249" s="54">
        <f t="shared" si="138"/>
        <v>0</v>
      </c>
      <c r="O249" s="54">
        <f t="shared" si="138"/>
        <v>0</v>
      </c>
      <c r="P249" s="54">
        <f t="shared" si="138"/>
        <v>0</v>
      </c>
      <c r="Q249" s="54">
        <f t="shared" si="138"/>
        <v>0</v>
      </c>
      <c r="R249" s="54">
        <f t="shared" si="138"/>
        <v>0</v>
      </c>
      <c r="S249" s="54">
        <f t="shared" si="138"/>
        <v>0</v>
      </c>
      <c r="T249" s="53">
        <f t="shared" si="138"/>
        <v>0</v>
      </c>
      <c r="U249" s="54">
        <f t="shared" si="138"/>
        <v>0</v>
      </c>
      <c r="V249" s="54"/>
      <c r="W249" s="54"/>
      <c r="X249" s="54">
        <f t="shared" si="138"/>
        <v>0</v>
      </c>
      <c r="Y249" s="54">
        <f t="shared" si="138"/>
        <v>0</v>
      </c>
      <c r="Z249" s="54">
        <f t="shared" si="138"/>
        <v>0</v>
      </c>
      <c r="AA249" s="54">
        <f t="shared" si="138"/>
        <v>0</v>
      </c>
      <c r="AB249" s="54">
        <f t="shared" si="138"/>
        <v>0</v>
      </c>
      <c r="AC249" s="54">
        <f t="shared" si="138"/>
        <v>0</v>
      </c>
      <c r="AD249" s="54"/>
      <c r="AE249" s="54"/>
      <c r="AF249" s="54"/>
      <c r="AG249" s="54"/>
      <c r="AH249" s="54"/>
      <c r="AI249" s="54"/>
      <c r="AJ249" s="54"/>
      <c r="AK249" s="54">
        <f t="shared" si="138"/>
        <v>0</v>
      </c>
      <c r="AL249" s="54">
        <f t="shared" si="138"/>
        <v>0</v>
      </c>
      <c r="AM249" s="54">
        <f t="shared" si="138"/>
        <v>0</v>
      </c>
      <c r="AN249" s="54">
        <f t="shared" si="138"/>
        <v>0</v>
      </c>
      <c r="AO249" s="54"/>
      <c r="AP249" s="54">
        <f t="shared" si="138"/>
        <v>0</v>
      </c>
      <c r="AQ249" s="54">
        <f t="shared" si="138"/>
        <v>0</v>
      </c>
      <c r="AR249" s="49">
        <f t="shared" si="123"/>
        <v>340</v>
      </c>
      <c r="AT249" s="46"/>
      <c r="AU249" s="46"/>
      <c r="AV249" s="46"/>
      <c r="AW249" s="46"/>
      <c r="AX249" s="46"/>
      <c r="AY249" s="46"/>
    </row>
    <row r="250" spans="4:51" s="1" customFormat="1" ht="15.75" hidden="1">
      <c r="D250" s="51" t="s">
        <v>25</v>
      </c>
      <c r="E250" s="52" t="s">
        <v>26</v>
      </c>
      <c r="F250" s="49"/>
      <c r="G250" s="49"/>
      <c r="H250" s="49"/>
      <c r="I250" s="49"/>
      <c r="J250" s="49"/>
      <c r="K250" s="53">
        <f aca="true" t="shared" si="139" ref="K250:AQ250">K246-K247-K248-K249</f>
        <v>422.3</v>
      </c>
      <c r="L250" s="53">
        <f>L246-L247-L248-L249</f>
        <v>69.10000000000001</v>
      </c>
      <c r="M250" s="53"/>
      <c r="N250" s="54">
        <f t="shared" si="139"/>
        <v>0</v>
      </c>
      <c r="O250" s="54">
        <f t="shared" si="139"/>
        <v>0</v>
      </c>
      <c r="P250" s="54">
        <f t="shared" si="139"/>
        <v>0</v>
      </c>
      <c r="Q250" s="54">
        <f t="shared" si="139"/>
        <v>0</v>
      </c>
      <c r="R250" s="54">
        <f t="shared" si="139"/>
        <v>0</v>
      </c>
      <c r="S250" s="54">
        <f t="shared" si="139"/>
        <v>0</v>
      </c>
      <c r="T250" s="53">
        <f t="shared" si="139"/>
        <v>0</v>
      </c>
      <c r="U250" s="54">
        <f t="shared" si="139"/>
        <v>0</v>
      </c>
      <c r="V250" s="54"/>
      <c r="W250" s="54"/>
      <c r="X250" s="54">
        <f t="shared" si="139"/>
        <v>0</v>
      </c>
      <c r="Y250" s="54">
        <f t="shared" si="139"/>
        <v>0</v>
      </c>
      <c r="Z250" s="54">
        <f t="shared" si="139"/>
        <v>0</v>
      </c>
      <c r="AA250" s="54">
        <f t="shared" si="139"/>
        <v>0</v>
      </c>
      <c r="AB250" s="54">
        <f t="shared" si="139"/>
        <v>0</v>
      </c>
      <c r="AC250" s="54">
        <f t="shared" si="139"/>
        <v>0</v>
      </c>
      <c r="AD250" s="54"/>
      <c r="AE250" s="54"/>
      <c r="AF250" s="54"/>
      <c r="AG250" s="54"/>
      <c r="AH250" s="54"/>
      <c r="AI250" s="54"/>
      <c r="AJ250" s="54"/>
      <c r="AK250" s="54">
        <f t="shared" si="139"/>
        <v>0</v>
      </c>
      <c r="AL250" s="54">
        <f t="shared" si="139"/>
        <v>0</v>
      </c>
      <c r="AM250" s="54">
        <f t="shared" si="139"/>
        <v>0</v>
      </c>
      <c r="AN250" s="54">
        <f t="shared" si="139"/>
        <v>0</v>
      </c>
      <c r="AO250" s="54"/>
      <c r="AP250" s="54">
        <f t="shared" si="139"/>
        <v>0</v>
      </c>
      <c r="AQ250" s="54">
        <f t="shared" si="139"/>
        <v>0</v>
      </c>
      <c r="AR250" s="49">
        <f t="shared" si="123"/>
        <v>491.40000000000003</v>
      </c>
      <c r="AT250" s="46"/>
      <c r="AU250" s="46"/>
      <c r="AV250" s="46"/>
      <c r="AW250" s="46"/>
      <c r="AX250" s="46"/>
      <c r="AY250" s="46"/>
    </row>
    <row r="251" spans="4:51" s="1" customFormat="1" ht="15.75" hidden="1">
      <c r="D251" s="41"/>
      <c r="E251" s="49"/>
      <c r="F251" s="58"/>
      <c r="G251" s="58"/>
      <c r="H251" s="58"/>
      <c r="I251" s="58"/>
      <c r="J251" s="58"/>
      <c r="K251" s="55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49">
        <f t="shared" si="123"/>
        <v>0</v>
      </c>
      <c r="AT251" s="46"/>
      <c r="AU251" s="46"/>
      <c r="AV251" s="46"/>
      <c r="AW251" s="46"/>
      <c r="AX251" s="46"/>
      <c r="AY251" s="46"/>
    </row>
    <row r="252" spans="4:51" s="1" customFormat="1" ht="15.75" hidden="1">
      <c r="D252" s="41"/>
      <c r="E252" s="49"/>
      <c r="F252" s="58"/>
      <c r="G252" s="58"/>
      <c r="H252" s="58"/>
      <c r="I252" s="58"/>
      <c r="J252" s="58"/>
      <c r="K252" s="55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49">
        <f t="shared" si="123"/>
        <v>0</v>
      </c>
      <c r="AT252" s="46"/>
      <c r="AU252" s="46"/>
      <c r="AV252" s="46"/>
      <c r="AW252" s="46"/>
      <c r="AX252" s="46"/>
      <c r="AY252" s="46"/>
    </row>
    <row r="253" spans="4:51" s="1" customFormat="1" ht="54.75" customHeight="1">
      <c r="D253" s="65">
        <v>70761</v>
      </c>
      <c r="E253" s="48" t="s">
        <v>59</v>
      </c>
      <c r="F253" s="49"/>
      <c r="G253" s="49"/>
      <c r="H253" s="49"/>
      <c r="I253" s="49"/>
      <c r="J253" s="49"/>
      <c r="K253" s="50">
        <v>5684.6</v>
      </c>
      <c r="L253" s="49">
        <v>980.5</v>
      </c>
      <c r="M253" s="49">
        <v>610</v>
      </c>
      <c r="N253" s="49"/>
      <c r="O253" s="49"/>
      <c r="P253" s="49"/>
      <c r="Q253" s="49"/>
      <c r="R253" s="49"/>
      <c r="S253" s="49"/>
      <c r="T253" s="49"/>
      <c r="U253" s="49"/>
      <c r="V253" s="49"/>
      <c r="W253" s="49">
        <v>1950</v>
      </c>
      <c r="X253" s="49"/>
      <c r="Y253" s="49"/>
      <c r="Z253" s="49"/>
      <c r="AA253" s="49"/>
      <c r="AB253" s="49"/>
      <c r="AC253" s="49"/>
      <c r="AD253" s="49">
        <v>1491.8</v>
      </c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>
        <v>0</v>
      </c>
      <c r="AQ253" s="49">
        <v>0</v>
      </c>
      <c r="AR253" s="49">
        <f t="shared" si="123"/>
        <v>10716.9</v>
      </c>
      <c r="AS253" s="68"/>
      <c r="AT253" s="46">
        <f>K253/12</f>
        <v>473.7166666666667</v>
      </c>
      <c r="AU253" s="46">
        <f>L253/12</f>
        <v>81.70833333333333</v>
      </c>
      <c r="AV253" s="46">
        <f>M253/12</f>
        <v>50.833333333333336</v>
      </c>
      <c r="AW253" s="46">
        <f>W253/12</f>
        <v>162.5</v>
      </c>
      <c r="AX253" s="46">
        <f>AD253/12</f>
        <v>124.31666666666666</v>
      </c>
      <c r="AY253" s="46"/>
    </row>
    <row r="254" spans="4:51" s="1" customFormat="1" ht="1.5" customHeight="1" hidden="1">
      <c r="D254" s="51"/>
      <c r="E254" s="52" t="s">
        <v>22</v>
      </c>
      <c r="F254" s="49"/>
      <c r="G254" s="49"/>
      <c r="H254" s="49"/>
      <c r="I254" s="49"/>
      <c r="J254" s="49"/>
      <c r="K254" s="53">
        <f aca="true" t="shared" si="140" ref="K254:AQ254">ROUND((K253*K$2/100),1)</f>
        <v>1193.8</v>
      </c>
      <c r="L254" s="53">
        <f>ROUND((L253*L$2/100),1)</f>
        <v>200</v>
      </c>
      <c r="M254" s="53"/>
      <c r="N254" s="54">
        <f t="shared" si="140"/>
        <v>0</v>
      </c>
      <c r="O254" s="54">
        <f t="shared" si="140"/>
        <v>0</v>
      </c>
      <c r="P254" s="54">
        <f t="shared" si="140"/>
        <v>0</v>
      </c>
      <c r="Q254" s="54">
        <f t="shared" si="140"/>
        <v>0</v>
      </c>
      <c r="R254" s="54">
        <f t="shared" si="140"/>
        <v>0</v>
      </c>
      <c r="S254" s="54">
        <f t="shared" si="140"/>
        <v>0</v>
      </c>
      <c r="T254" s="54">
        <f t="shared" si="140"/>
        <v>0</v>
      </c>
      <c r="U254" s="54">
        <f t="shared" si="140"/>
        <v>0</v>
      </c>
      <c r="V254" s="54"/>
      <c r="W254" s="54"/>
      <c r="X254" s="54">
        <f t="shared" si="140"/>
        <v>0</v>
      </c>
      <c r="Y254" s="54">
        <f>ROUND((Y253*Y$2/100),1)</f>
        <v>0</v>
      </c>
      <c r="Z254" s="54">
        <f t="shared" si="140"/>
        <v>0</v>
      </c>
      <c r="AA254" s="54">
        <f t="shared" si="140"/>
        <v>0</v>
      </c>
      <c r="AB254" s="54">
        <f t="shared" si="140"/>
        <v>0</v>
      </c>
      <c r="AC254" s="54">
        <f t="shared" si="140"/>
        <v>0</v>
      </c>
      <c r="AD254" s="54">
        <f t="shared" si="140"/>
        <v>774.2</v>
      </c>
      <c r="AE254" s="54">
        <f t="shared" si="140"/>
        <v>0</v>
      </c>
      <c r="AF254" s="54">
        <f t="shared" si="140"/>
        <v>0</v>
      </c>
      <c r="AG254" s="54">
        <f t="shared" si="140"/>
        <v>0</v>
      </c>
      <c r="AH254" s="54">
        <f t="shared" si="140"/>
        <v>0</v>
      </c>
      <c r="AI254" s="54">
        <f t="shared" si="140"/>
        <v>0</v>
      </c>
      <c r="AJ254" s="54">
        <f t="shared" si="140"/>
        <v>0</v>
      </c>
      <c r="AK254" s="54">
        <f t="shared" si="140"/>
        <v>0</v>
      </c>
      <c r="AL254" s="54">
        <f t="shared" si="140"/>
        <v>0</v>
      </c>
      <c r="AM254" s="54">
        <f t="shared" si="140"/>
        <v>0</v>
      </c>
      <c r="AN254" s="54">
        <f t="shared" si="140"/>
        <v>0</v>
      </c>
      <c r="AO254" s="54">
        <f t="shared" si="140"/>
        <v>0</v>
      </c>
      <c r="AP254" s="54">
        <f t="shared" si="140"/>
        <v>0</v>
      </c>
      <c r="AQ254" s="54">
        <f t="shared" si="140"/>
        <v>0</v>
      </c>
      <c r="AR254" s="49">
        <f t="shared" si="123"/>
        <v>2168</v>
      </c>
      <c r="AS254" s="1" t="b">
        <f>SUM(K253:AQ253)=AR253</f>
        <v>1</v>
      </c>
      <c r="AT254" s="46"/>
      <c r="AU254" s="46"/>
      <c r="AV254" s="46"/>
      <c r="AW254" s="46"/>
      <c r="AX254" s="46"/>
      <c r="AY254" s="46"/>
    </row>
    <row r="255" spans="4:51" s="1" customFormat="1" ht="15.75" hidden="1">
      <c r="D255" s="51"/>
      <c r="E255" s="52" t="s">
        <v>23</v>
      </c>
      <c r="F255" s="49"/>
      <c r="G255" s="49"/>
      <c r="H255" s="49"/>
      <c r="I255" s="49"/>
      <c r="J255" s="49"/>
      <c r="K255" s="53">
        <f aca="true" t="shared" si="141" ref="K255:AQ255">ROUND((K253*K$3/100),1)</f>
        <v>1830.4</v>
      </c>
      <c r="L255" s="53">
        <f>ROUND((L253*L$3/100),1)</f>
        <v>341.2</v>
      </c>
      <c r="M255" s="53"/>
      <c r="N255" s="54">
        <f t="shared" si="141"/>
        <v>0</v>
      </c>
      <c r="O255" s="54">
        <f t="shared" si="141"/>
        <v>0</v>
      </c>
      <c r="P255" s="54">
        <v>31</v>
      </c>
      <c r="Q255" s="54">
        <f t="shared" si="141"/>
        <v>0</v>
      </c>
      <c r="R255" s="54">
        <f t="shared" si="141"/>
        <v>0</v>
      </c>
      <c r="S255" s="54">
        <f t="shared" si="141"/>
        <v>0</v>
      </c>
      <c r="T255" s="54">
        <f t="shared" si="141"/>
        <v>0</v>
      </c>
      <c r="U255" s="54">
        <f t="shared" si="141"/>
        <v>0</v>
      </c>
      <c r="V255" s="54"/>
      <c r="W255" s="54"/>
      <c r="X255" s="54">
        <f t="shared" si="141"/>
        <v>0</v>
      </c>
      <c r="Y255" s="54">
        <f>ROUND((Y253*Y$3/100),1)</f>
        <v>0</v>
      </c>
      <c r="Z255" s="54">
        <f t="shared" si="141"/>
        <v>0</v>
      </c>
      <c r="AA255" s="54">
        <f t="shared" si="141"/>
        <v>0</v>
      </c>
      <c r="AB255" s="54">
        <f t="shared" si="141"/>
        <v>0</v>
      </c>
      <c r="AC255" s="54">
        <f t="shared" si="141"/>
        <v>0</v>
      </c>
      <c r="AD255" s="54">
        <v>517.4</v>
      </c>
      <c r="AE255" s="54">
        <f t="shared" si="141"/>
        <v>0</v>
      </c>
      <c r="AF255" s="54">
        <f t="shared" si="141"/>
        <v>0</v>
      </c>
      <c r="AG255" s="54">
        <f t="shared" si="141"/>
        <v>0</v>
      </c>
      <c r="AH255" s="54">
        <f t="shared" si="141"/>
        <v>0</v>
      </c>
      <c r="AI255" s="54">
        <f t="shared" si="141"/>
        <v>0</v>
      </c>
      <c r="AJ255" s="54">
        <f t="shared" si="141"/>
        <v>0</v>
      </c>
      <c r="AK255" s="54">
        <f t="shared" si="141"/>
        <v>0</v>
      </c>
      <c r="AL255" s="54">
        <f t="shared" si="141"/>
        <v>0</v>
      </c>
      <c r="AM255" s="54">
        <f t="shared" si="141"/>
        <v>0</v>
      </c>
      <c r="AN255" s="54">
        <f t="shared" si="141"/>
        <v>0</v>
      </c>
      <c r="AO255" s="54">
        <f t="shared" si="141"/>
        <v>0</v>
      </c>
      <c r="AP255" s="54">
        <f t="shared" si="141"/>
        <v>0</v>
      </c>
      <c r="AQ255" s="54">
        <f t="shared" si="141"/>
        <v>0</v>
      </c>
      <c r="AR255" s="49">
        <f t="shared" si="123"/>
        <v>2689</v>
      </c>
      <c r="AT255" s="46"/>
      <c r="AU255" s="46"/>
      <c r="AV255" s="46"/>
      <c r="AW255" s="46"/>
      <c r="AX255" s="46"/>
      <c r="AY255" s="46"/>
    </row>
    <row r="256" spans="4:51" s="1" customFormat="1" ht="15.75" hidden="1">
      <c r="D256" s="51"/>
      <c r="E256" s="52" t="s">
        <v>24</v>
      </c>
      <c r="F256" s="49"/>
      <c r="G256" s="49"/>
      <c r="H256" s="49"/>
      <c r="I256" s="49"/>
      <c r="J256" s="49"/>
      <c r="K256" s="53">
        <f aca="true" t="shared" si="142" ref="K256:AQ256">ROUND((K253*K$4/100),1)</f>
        <v>1085.8</v>
      </c>
      <c r="L256" s="53">
        <f>ROUND((L253*L$4/100),1)</f>
        <v>181.4</v>
      </c>
      <c r="M256" s="53"/>
      <c r="N256" s="54">
        <f t="shared" si="142"/>
        <v>0</v>
      </c>
      <c r="O256" s="54">
        <f t="shared" si="142"/>
        <v>0</v>
      </c>
      <c r="P256" s="54">
        <v>39.4</v>
      </c>
      <c r="Q256" s="54">
        <f t="shared" si="142"/>
        <v>0</v>
      </c>
      <c r="R256" s="54">
        <f t="shared" si="142"/>
        <v>0</v>
      </c>
      <c r="S256" s="54">
        <f t="shared" si="142"/>
        <v>0</v>
      </c>
      <c r="T256" s="54">
        <f t="shared" si="142"/>
        <v>0</v>
      </c>
      <c r="U256" s="54">
        <f t="shared" si="142"/>
        <v>0</v>
      </c>
      <c r="V256" s="54"/>
      <c r="W256" s="54"/>
      <c r="X256" s="54">
        <f t="shared" si="142"/>
        <v>0</v>
      </c>
      <c r="Y256" s="54">
        <f>ROUND((Y253*Y$4/100),1)</f>
        <v>0</v>
      </c>
      <c r="Z256" s="54">
        <f t="shared" si="142"/>
        <v>0</v>
      </c>
      <c r="AA256" s="54">
        <f t="shared" si="142"/>
        <v>0</v>
      </c>
      <c r="AB256" s="54">
        <f t="shared" si="142"/>
        <v>0</v>
      </c>
      <c r="AC256" s="54">
        <f t="shared" si="142"/>
        <v>0</v>
      </c>
      <c r="AD256" s="54">
        <v>303.6</v>
      </c>
      <c r="AE256" s="54">
        <f t="shared" si="142"/>
        <v>0</v>
      </c>
      <c r="AF256" s="54">
        <f t="shared" si="142"/>
        <v>0</v>
      </c>
      <c r="AG256" s="54">
        <f t="shared" si="142"/>
        <v>0</v>
      </c>
      <c r="AH256" s="54">
        <f t="shared" si="142"/>
        <v>0</v>
      </c>
      <c r="AI256" s="54">
        <f t="shared" si="142"/>
        <v>0</v>
      </c>
      <c r="AJ256" s="54">
        <f t="shared" si="142"/>
        <v>0</v>
      </c>
      <c r="AK256" s="54">
        <f t="shared" si="142"/>
        <v>0</v>
      </c>
      <c r="AL256" s="54">
        <f t="shared" si="142"/>
        <v>0</v>
      </c>
      <c r="AM256" s="54">
        <f t="shared" si="142"/>
        <v>0</v>
      </c>
      <c r="AN256" s="54">
        <f t="shared" si="142"/>
        <v>0</v>
      </c>
      <c r="AO256" s="54">
        <f t="shared" si="142"/>
        <v>0</v>
      </c>
      <c r="AP256" s="54">
        <f t="shared" si="142"/>
        <v>0</v>
      </c>
      <c r="AQ256" s="54">
        <f t="shared" si="142"/>
        <v>0</v>
      </c>
      <c r="AR256" s="49">
        <f t="shared" si="123"/>
        <v>1570.8000000000002</v>
      </c>
      <c r="AT256" s="46"/>
      <c r="AU256" s="46"/>
      <c r="AV256" s="46"/>
      <c r="AW256" s="46"/>
      <c r="AX256" s="46"/>
      <c r="AY256" s="46"/>
    </row>
    <row r="257" spans="4:51" s="1" customFormat="1" ht="15.75" hidden="1">
      <c r="D257" s="51" t="s">
        <v>25</v>
      </c>
      <c r="E257" s="52" t="s">
        <v>26</v>
      </c>
      <c r="F257" s="49"/>
      <c r="G257" s="49"/>
      <c r="H257" s="49"/>
      <c r="I257" s="49"/>
      <c r="J257" s="49"/>
      <c r="K257" s="53">
        <f aca="true" t="shared" si="143" ref="K257:AQ257">K253-K254-K255-K256</f>
        <v>1574.6000000000001</v>
      </c>
      <c r="L257" s="53">
        <f>L253-L254-L255-L256</f>
        <v>257.9</v>
      </c>
      <c r="M257" s="53"/>
      <c r="N257" s="54">
        <f t="shared" si="143"/>
        <v>0</v>
      </c>
      <c r="O257" s="54">
        <f t="shared" si="143"/>
        <v>0</v>
      </c>
      <c r="P257" s="54">
        <f t="shared" si="143"/>
        <v>-70.4</v>
      </c>
      <c r="Q257" s="54">
        <f t="shared" si="143"/>
        <v>0</v>
      </c>
      <c r="R257" s="54">
        <f t="shared" si="143"/>
        <v>0</v>
      </c>
      <c r="S257" s="54">
        <f t="shared" si="143"/>
        <v>0</v>
      </c>
      <c r="T257" s="54">
        <f t="shared" si="143"/>
        <v>0</v>
      </c>
      <c r="U257" s="54">
        <f t="shared" si="143"/>
        <v>0</v>
      </c>
      <c r="V257" s="54"/>
      <c r="W257" s="54"/>
      <c r="X257" s="54">
        <f t="shared" si="143"/>
        <v>0</v>
      </c>
      <c r="Y257" s="54">
        <f>Y253-Y254-Y255-Y256</f>
        <v>0</v>
      </c>
      <c r="Z257" s="54">
        <f t="shared" si="143"/>
        <v>0</v>
      </c>
      <c r="AA257" s="54">
        <f t="shared" si="143"/>
        <v>0</v>
      </c>
      <c r="AB257" s="54">
        <f t="shared" si="143"/>
        <v>0</v>
      </c>
      <c r="AC257" s="54">
        <f t="shared" si="143"/>
        <v>0</v>
      </c>
      <c r="AD257" s="54">
        <f t="shared" si="143"/>
        <v>-103.40000000000009</v>
      </c>
      <c r="AE257" s="54">
        <f t="shared" si="143"/>
        <v>0</v>
      </c>
      <c r="AF257" s="54">
        <f t="shared" si="143"/>
        <v>0</v>
      </c>
      <c r="AG257" s="54">
        <f t="shared" si="143"/>
        <v>0</v>
      </c>
      <c r="AH257" s="54">
        <f t="shared" si="143"/>
        <v>0</v>
      </c>
      <c r="AI257" s="54">
        <f t="shared" si="143"/>
        <v>0</v>
      </c>
      <c r="AJ257" s="54">
        <f t="shared" si="143"/>
        <v>0</v>
      </c>
      <c r="AK257" s="54">
        <f t="shared" si="143"/>
        <v>0</v>
      </c>
      <c r="AL257" s="54">
        <f t="shared" si="143"/>
        <v>0</v>
      </c>
      <c r="AM257" s="54">
        <f t="shared" si="143"/>
        <v>0</v>
      </c>
      <c r="AN257" s="54">
        <f t="shared" si="143"/>
        <v>0</v>
      </c>
      <c r="AO257" s="54">
        <f t="shared" si="143"/>
        <v>0</v>
      </c>
      <c r="AP257" s="54">
        <f t="shared" si="143"/>
        <v>0</v>
      </c>
      <c r="AQ257" s="54">
        <f t="shared" si="143"/>
        <v>0</v>
      </c>
      <c r="AR257" s="49">
        <f t="shared" si="123"/>
        <v>1729.1</v>
      </c>
      <c r="AT257" s="46"/>
      <c r="AU257" s="46"/>
      <c r="AV257" s="46"/>
      <c r="AW257" s="46"/>
      <c r="AX257" s="46"/>
      <c r="AY257" s="46"/>
    </row>
    <row r="258" spans="4:51" s="1" customFormat="1" ht="15.75" hidden="1">
      <c r="D258" s="41"/>
      <c r="E258" s="49"/>
      <c r="F258" s="58"/>
      <c r="G258" s="58"/>
      <c r="H258" s="58"/>
      <c r="I258" s="58"/>
      <c r="J258" s="58"/>
      <c r="K258" s="55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49">
        <f t="shared" si="123"/>
        <v>0</v>
      </c>
      <c r="AT258" s="46"/>
      <c r="AU258" s="46"/>
      <c r="AV258" s="46"/>
      <c r="AW258" s="46"/>
      <c r="AX258" s="46"/>
      <c r="AY258" s="46"/>
    </row>
    <row r="259" spans="4:51" s="1" customFormat="1" ht="9.75" customHeight="1" hidden="1">
      <c r="D259" s="41"/>
      <c r="E259" s="49"/>
      <c r="F259" s="58"/>
      <c r="G259" s="58"/>
      <c r="H259" s="58"/>
      <c r="I259" s="58"/>
      <c r="J259" s="58"/>
      <c r="K259" s="55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49">
        <f t="shared" si="123"/>
        <v>0</v>
      </c>
      <c r="AT259" s="46"/>
      <c r="AU259" s="46"/>
      <c r="AV259" s="46"/>
      <c r="AW259" s="46"/>
      <c r="AX259" s="46"/>
      <c r="AY259" s="46"/>
    </row>
    <row r="260" spans="4:51" s="1" customFormat="1" ht="45" customHeight="1">
      <c r="D260" s="65">
        <v>70761</v>
      </c>
      <c r="E260" s="48" t="s">
        <v>60</v>
      </c>
      <c r="F260" s="49"/>
      <c r="G260" s="49"/>
      <c r="H260" s="49"/>
      <c r="I260" s="49"/>
      <c r="J260" s="49"/>
      <c r="K260" s="50">
        <v>17205.7</v>
      </c>
      <c r="L260" s="49">
        <v>2968</v>
      </c>
      <c r="M260" s="49">
        <v>1335</v>
      </c>
      <c r="N260" s="49"/>
      <c r="O260" s="49"/>
      <c r="P260" s="49"/>
      <c r="Q260" s="49"/>
      <c r="R260" s="49"/>
      <c r="S260" s="49"/>
      <c r="T260" s="49"/>
      <c r="U260" s="49"/>
      <c r="V260" s="49"/>
      <c r="W260" s="49">
        <v>300</v>
      </c>
      <c r="X260" s="49"/>
      <c r="Y260" s="49"/>
      <c r="Z260" s="49"/>
      <c r="AA260" s="49"/>
      <c r="AB260" s="49"/>
      <c r="AC260" s="49"/>
      <c r="AD260" s="49">
        <v>654.2</v>
      </c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>
        <v>0</v>
      </c>
      <c r="AQ260" s="49">
        <v>0</v>
      </c>
      <c r="AR260" s="49">
        <f t="shared" si="123"/>
        <v>22462.9</v>
      </c>
      <c r="AS260" s="68"/>
      <c r="AT260" s="46">
        <f>K260/12</f>
        <v>1433.8083333333334</v>
      </c>
      <c r="AU260" s="46">
        <f>L260/12</f>
        <v>247.33333333333334</v>
      </c>
      <c r="AV260" s="46">
        <f>M260/12</f>
        <v>111.25</v>
      </c>
      <c r="AW260" s="46">
        <f>W260/12</f>
        <v>25</v>
      </c>
      <c r="AX260" s="46">
        <f>AD260/12</f>
        <v>54.51666666666667</v>
      </c>
      <c r="AY260" s="46"/>
    </row>
    <row r="261" spans="4:51" s="1" customFormat="1" ht="15.75" hidden="1">
      <c r="D261" s="51"/>
      <c r="E261" s="52" t="s">
        <v>22</v>
      </c>
      <c r="F261" s="49"/>
      <c r="G261" s="49"/>
      <c r="H261" s="49"/>
      <c r="I261" s="49"/>
      <c r="J261" s="49"/>
      <c r="K261" s="53">
        <f aca="true" t="shared" si="144" ref="K261:T261">ROUND((K260*K$2/100),1)</f>
        <v>3613.2</v>
      </c>
      <c r="L261" s="53">
        <f t="shared" si="144"/>
        <v>605.5</v>
      </c>
      <c r="M261" s="53"/>
      <c r="N261" s="53">
        <f t="shared" si="144"/>
        <v>0</v>
      </c>
      <c r="O261" s="53">
        <f t="shared" si="144"/>
        <v>0</v>
      </c>
      <c r="P261" s="54">
        <f t="shared" si="144"/>
        <v>0</v>
      </c>
      <c r="Q261" s="53">
        <f t="shared" si="144"/>
        <v>0</v>
      </c>
      <c r="R261" s="53">
        <f t="shared" si="144"/>
        <v>0</v>
      </c>
      <c r="S261" s="54">
        <f t="shared" si="144"/>
        <v>0</v>
      </c>
      <c r="T261" s="53">
        <f t="shared" si="144"/>
        <v>0</v>
      </c>
      <c r="U261" s="53">
        <v>51.1</v>
      </c>
      <c r="V261" s="53"/>
      <c r="W261" s="53"/>
      <c r="X261" s="54">
        <f>ROUND((X260*X$2/100),1)</f>
        <v>0</v>
      </c>
      <c r="Y261" s="53">
        <f>ROUND((Y260*Y$2/100),1)</f>
        <v>0</v>
      </c>
      <c r="Z261" s="54">
        <f>ROUND((Z260*Z$2/100),1)</f>
        <v>0</v>
      </c>
      <c r="AA261" s="54">
        <f aca="true" t="shared" si="145" ref="AA261:AQ261">ROUND((AA260*AA$2/100),1)</f>
        <v>0</v>
      </c>
      <c r="AB261" s="54">
        <f t="shared" si="145"/>
        <v>0</v>
      </c>
      <c r="AC261" s="54">
        <f t="shared" si="145"/>
        <v>0</v>
      </c>
      <c r="AD261" s="53">
        <f t="shared" si="145"/>
        <v>339.5</v>
      </c>
      <c r="AE261" s="54">
        <v>0</v>
      </c>
      <c r="AF261" s="54">
        <v>0</v>
      </c>
      <c r="AG261" s="54">
        <f t="shared" si="145"/>
        <v>0</v>
      </c>
      <c r="AH261" s="54">
        <f t="shared" si="145"/>
        <v>0</v>
      </c>
      <c r="AI261" s="54">
        <f t="shared" si="145"/>
        <v>0</v>
      </c>
      <c r="AJ261" s="54">
        <f t="shared" si="145"/>
        <v>0</v>
      </c>
      <c r="AK261" s="54">
        <f t="shared" si="145"/>
        <v>0</v>
      </c>
      <c r="AL261" s="54">
        <f t="shared" si="145"/>
        <v>0</v>
      </c>
      <c r="AM261" s="54">
        <f t="shared" si="145"/>
        <v>0</v>
      </c>
      <c r="AN261" s="54">
        <f t="shared" si="145"/>
        <v>0</v>
      </c>
      <c r="AO261" s="54">
        <f t="shared" si="145"/>
        <v>0</v>
      </c>
      <c r="AP261" s="54">
        <f t="shared" si="145"/>
        <v>0</v>
      </c>
      <c r="AQ261" s="54">
        <f t="shared" si="145"/>
        <v>0</v>
      </c>
      <c r="AR261" s="49">
        <f t="shared" si="123"/>
        <v>4558.2</v>
      </c>
      <c r="AS261" s="1" t="b">
        <f>SUM(K260:AQ260)=AR260</f>
        <v>1</v>
      </c>
      <c r="AT261" s="46"/>
      <c r="AU261" s="46"/>
      <c r="AV261" s="46"/>
      <c r="AW261" s="46"/>
      <c r="AX261" s="46"/>
      <c r="AY261" s="46"/>
    </row>
    <row r="262" spans="4:51" s="1" customFormat="1" ht="15.75" hidden="1">
      <c r="D262" s="51"/>
      <c r="E262" s="52" t="s">
        <v>23</v>
      </c>
      <c r="F262" s="49"/>
      <c r="G262" s="49"/>
      <c r="H262" s="49"/>
      <c r="I262" s="49"/>
      <c r="J262" s="49"/>
      <c r="K262" s="53">
        <f aca="true" t="shared" si="146" ref="K262:T262">ROUND((K260*K$3/100),1)</f>
        <v>5540.2</v>
      </c>
      <c r="L262" s="53">
        <f t="shared" si="146"/>
        <v>1032.9</v>
      </c>
      <c r="M262" s="53"/>
      <c r="N262" s="53">
        <f t="shared" si="146"/>
        <v>0</v>
      </c>
      <c r="O262" s="53">
        <f t="shared" si="146"/>
        <v>0</v>
      </c>
      <c r="P262" s="54">
        <f t="shared" si="146"/>
        <v>0</v>
      </c>
      <c r="Q262" s="53">
        <f t="shared" si="146"/>
        <v>0</v>
      </c>
      <c r="R262" s="53">
        <f t="shared" si="146"/>
        <v>0</v>
      </c>
      <c r="S262" s="54">
        <f t="shared" si="146"/>
        <v>0</v>
      </c>
      <c r="T262" s="53">
        <f t="shared" si="146"/>
        <v>0</v>
      </c>
      <c r="U262" s="53">
        <v>70</v>
      </c>
      <c r="V262" s="53"/>
      <c r="W262" s="53"/>
      <c r="X262" s="54">
        <f>ROUND((X260*X$3/100),1)</f>
        <v>0</v>
      </c>
      <c r="Y262" s="53">
        <f>ROUND((Y260*Y$3/100),1)</f>
        <v>0</v>
      </c>
      <c r="Z262" s="54">
        <f>ROUND((Z260*Z$3/100),1)</f>
        <v>0</v>
      </c>
      <c r="AA262" s="54">
        <f aca="true" t="shared" si="147" ref="AA262:AQ262">ROUND((AA260*AA$3/100),1)</f>
        <v>0</v>
      </c>
      <c r="AB262" s="54">
        <f t="shared" si="147"/>
        <v>0</v>
      </c>
      <c r="AC262" s="54">
        <f t="shared" si="147"/>
        <v>0</v>
      </c>
      <c r="AD262" s="53">
        <f t="shared" si="147"/>
        <v>112.5</v>
      </c>
      <c r="AE262" s="54">
        <v>0</v>
      </c>
      <c r="AF262" s="54">
        <v>0</v>
      </c>
      <c r="AG262" s="54">
        <f t="shared" si="147"/>
        <v>0</v>
      </c>
      <c r="AH262" s="54">
        <f t="shared" si="147"/>
        <v>0</v>
      </c>
      <c r="AI262" s="54">
        <f t="shared" si="147"/>
        <v>0</v>
      </c>
      <c r="AJ262" s="54">
        <f t="shared" si="147"/>
        <v>0</v>
      </c>
      <c r="AK262" s="54">
        <f t="shared" si="147"/>
        <v>0</v>
      </c>
      <c r="AL262" s="54">
        <f t="shared" si="147"/>
        <v>0</v>
      </c>
      <c r="AM262" s="54">
        <f t="shared" si="147"/>
        <v>0</v>
      </c>
      <c r="AN262" s="54">
        <f t="shared" si="147"/>
        <v>0</v>
      </c>
      <c r="AO262" s="54">
        <f t="shared" si="147"/>
        <v>0</v>
      </c>
      <c r="AP262" s="54">
        <f t="shared" si="147"/>
        <v>0</v>
      </c>
      <c r="AQ262" s="54">
        <f t="shared" si="147"/>
        <v>0</v>
      </c>
      <c r="AR262" s="49">
        <f t="shared" si="123"/>
        <v>6685.6</v>
      </c>
      <c r="AT262" s="46"/>
      <c r="AU262" s="46"/>
      <c r="AV262" s="46"/>
      <c r="AW262" s="46"/>
      <c r="AX262" s="46"/>
      <c r="AY262" s="46"/>
    </row>
    <row r="263" spans="4:51" s="1" customFormat="1" ht="15.75" hidden="1">
      <c r="D263" s="51"/>
      <c r="E263" s="52" t="s">
        <v>24</v>
      </c>
      <c r="F263" s="49"/>
      <c r="G263" s="49"/>
      <c r="H263" s="49"/>
      <c r="I263" s="49"/>
      <c r="J263" s="49"/>
      <c r="K263" s="53">
        <f aca="true" t="shared" si="148" ref="K263:T263">ROUND((K260*K$4/100),1)</f>
        <v>3286.3</v>
      </c>
      <c r="L263" s="53">
        <f t="shared" si="148"/>
        <v>549.1</v>
      </c>
      <c r="M263" s="53"/>
      <c r="N263" s="53">
        <f t="shared" si="148"/>
        <v>0</v>
      </c>
      <c r="O263" s="53">
        <f t="shared" si="148"/>
        <v>0</v>
      </c>
      <c r="P263" s="54">
        <f t="shared" si="148"/>
        <v>0</v>
      </c>
      <c r="Q263" s="53">
        <f t="shared" si="148"/>
        <v>0</v>
      </c>
      <c r="R263" s="53">
        <f t="shared" si="148"/>
        <v>0</v>
      </c>
      <c r="S263" s="54">
        <f t="shared" si="148"/>
        <v>0</v>
      </c>
      <c r="T263" s="53">
        <f t="shared" si="148"/>
        <v>0</v>
      </c>
      <c r="U263" s="53">
        <v>51.1</v>
      </c>
      <c r="V263" s="53"/>
      <c r="W263" s="53"/>
      <c r="X263" s="54">
        <f>ROUND((X260*X$4/100),1)</f>
        <v>0</v>
      </c>
      <c r="Y263" s="53">
        <f>ROUND((Y260*Y$4/100),1)</f>
        <v>0</v>
      </c>
      <c r="Z263" s="54">
        <f>ROUND((Z260*Z$4/100),1)</f>
        <v>0</v>
      </c>
      <c r="AA263" s="54">
        <f aca="true" t="shared" si="149" ref="AA263:AQ263">ROUND((AA260*AA$4/100),1)</f>
        <v>0</v>
      </c>
      <c r="AB263" s="54">
        <f t="shared" si="149"/>
        <v>0</v>
      </c>
      <c r="AC263" s="54">
        <f t="shared" si="149"/>
        <v>0</v>
      </c>
      <c r="AD263" s="53">
        <f t="shared" si="149"/>
        <v>66.1</v>
      </c>
      <c r="AE263" s="54">
        <v>0</v>
      </c>
      <c r="AF263" s="54">
        <v>0</v>
      </c>
      <c r="AG263" s="54">
        <f t="shared" si="149"/>
        <v>0</v>
      </c>
      <c r="AH263" s="54">
        <f t="shared" si="149"/>
        <v>0</v>
      </c>
      <c r="AI263" s="54">
        <f t="shared" si="149"/>
        <v>0</v>
      </c>
      <c r="AJ263" s="54">
        <f t="shared" si="149"/>
        <v>0</v>
      </c>
      <c r="AK263" s="54">
        <f t="shared" si="149"/>
        <v>0</v>
      </c>
      <c r="AL263" s="54">
        <f t="shared" si="149"/>
        <v>0</v>
      </c>
      <c r="AM263" s="54">
        <f t="shared" si="149"/>
        <v>0</v>
      </c>
      <c r="AN263" s="54">
        <f t="shared" si="149"/>
        <v>0</v>
      </c>
      <c r="AO263" s="54">
        <f t="shared" si="149"/>
        <v>0</v>
      </c>
      <c r="AP263" s="54">
        <f t="shared" si="149"/>
        <v>0</v>
      </c>
      <c r="AQ263" s="54">
        <f t="shared" si="149"/>
        <v>0</v>
      </c>
      <c r="AR263" s="49">
        <f t="shared" si="123"/>
        <v>3901.5</v>
      </c>
      <c r="AT263" s="46"/>
      <c r="AU263" s="46"/>
      <c r="AV263" s="46"/>
      <c r="AW263" s="46"/>
      <c r="AX263" s="46"/>
      <c r="AY263" s="46"/>
    </row>
    <row r="264" spans="4:51" s="1" customFormat="1" ht="15.75" hidden="1">
      <c r="D264" s="51" t="s">
        <v>25</v>
      </c>
      <c r="E264" s="52" t="s">
        <v>26</v>
      </c>
      <c r="F264" s="49"/>
      <c r="G264" s="49"/>
      <c r="H264" s="49"/>
      <c r="I264" s="49"/>
      <c r="J264" s="49"/>
      <c r="K264" s="53">
        <f aca="true" t="shared" si="150" ref="K264:U264">K260-K261-K262-K263</f>
        <v>4766</v>
      </c>
      <c r="L264" s="53">
        <f t="shared" si="150"/>
        <v>780.4999999999999</v>
      </c>
      <c r="M264" s="53"/>
      <c r="N264" s="53">
        <f t="shared" si="150"/>
        <v>0</v>
      </c>
      <c r="O264" s="53">
        <f t="shared" si="150"/>
        <v>0</v>
      </c>
      <c r="P264" s="54">
        <f t="shared" si="150"/>
        <v>0</v>
      </c>
      <c r="Q264" s="53">
        <f t="shared" si="150"/>
        <v>0</v>
      </c>
      <c r="R264" s="53">
        <f t="shared" si="150"/>
        <v>0</v>
      </c>
      <c r="S264" s="54">
        <f t="shared" si="150"/>
        <v>0</v>
      </c>
      <c r="T264" s="53">
        <f t="shared" si="150"/>
        <v>0</v>
      </c>
      <c r="U264" s="53">
        <f t="shared" si="150"/>
        <v>-172.2</v>
      </c>
      <c r="V264" s="53"/>
      <c r="W264" s="53"/>
      <c r="X264" s="54">
        <f>X260-X261-X262-X263</f>
        <v>0</v>
      </c>
      <c r="Y264" s="53">
        <f>Y260-Y261-Y262-Y263</f>
        <v>0</v>
      </c>
      <c r="Z264" s="54">
        <f>Z260-Z261-Z262-Z263</f>
        <v>0</v>
      </c>
      <c r="AA264" s="54">
        <f aca="true" t="shared" si="151" ref="AA264:AQ264">AA260-AA261-AA262-AA263</f>
        <v>0</v>
      </c>
      <c r="AB264" s="54">
        <f t="shared" si="151"/>
        <v>0</v>
      </c>
      <c r="AC264" s="54">
        <f t="shared" si="151"/>
        <v>0</v>
      </c>
      <c r="AD264" s="53">
        <f t="shared" si="151"/>
        <v>136.10000000000005</v>
      </c>
      <c r="AE264" s="54">
        <v>0</v>
      </c>
      <c r="AF264" s="54">
        <v>0</v>
      </c>
      <c r="AG264" s="54">
        <f t="shared" si="151"/>
        <v>0</v>
      </c>
      <c r="AH264" s="54">
        <f t="shared" si="151"/>
        <v>0</v>
      </c>
      <c r="AI264" s="54">
        <f t="shared" si="151"/>
        <v>0</v>
      </c>
      <c r="AJ264" s="54">
        <f t="shared" si="151"/>
        <v>0</v>
      </c>
      <c r="AK264" s="54">
        <f t="shared" si="151"/>
        <v>0</v>
      </c>
      <c r="AL264" s="54">
        <f t="shared" si="151"/>
        <v>0</v>
      </c>
      <c r="AM264" s="54">
        <f t="shared" si="151"/>
        <v>0</v>
      </c>
      <c r="AN264" s="54">
        <f t="shared" si="151"/>
        <v>0</v>
      </c>
      <c r="AO264" s="54">
        <f t="shared" si="151"/>
        <v>0</v>
      </c>
      <c r="AP264" s="54">
        <f t="shared" si="151"/>
        <v>0</v>
      </c>
      <c r="AQ264" s="54">
        <f t="shared" si="151"/>
        <v>0</v>
      </c>
      <c r="AR264" s="49">
        <f t="shared" si="123"/>
        <v>5682.6</v>
      </c>
      <c r="AT264" s="46"/>
      <c r="AU264" s="46"/>
      <c r="AV264" s="46"/>
      <c r="AW264" s="46"/>
      <c r="AX264" s="46"/>
      <c r="AY264" s="46"/>
    </row>
    <row r="265" spans="4:51" s="1" customFormat="1" ht="15.75" hidden="1">
      <c r="D265" s="41"/>
      <c r="E265" s="49"/>
      <c r="F265" s="58"/>
      <c r="G265" s="58"/>
      <c r="H265" s="58"/>
      <c r="I265" s="58"/>
      <c r="J265" s="58"/>
      <c r="K265" s="55"/>
      <c r="L265" s="55"/>
      <c r="M265" s="55"/>
      <c r="N265" s="55"/>
      <c r="O265" s="55"/>
      <c r="P265" s="56"/>
      <c r="Q265" s="55"/>
      <c r="R265" s="55"/>
      <c r="S265" s="56"/>
      <c r="T265" s="55"/>
      <c r="U265" s="55"/>
      <c r="V265" s="55"/>
      <c r="W265" s="55"/>
      <c r="X265" s="56"/>
      <c r="Y265" s="55"/>
      <c r="Z265" s="56"/>
      <c r="AA265" s="56"/>
      <c r="AB265" s="56"/>
      <c r="AC265" s="56"/>
      <c r="AD265" s="55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49">
        <f t="shared" si="123"/>
        <v>0</v>
      </c>
      <c r="AT265" s="46"/>
      <c r="AU265" s="46"/>
      <c r="AV265" s="46"/>
      <c r="AW265" s="46"/>
      <c r="AX265" s="46"/>
      <c r="AY265" s="46"/>
    </row>
    <row r="266" spans="4:51" s="1" customFormat="1" ht="3.75" customHeight="1" hidden="1">
      <c r="D266" s="41"/>
      <c r="E266" s="49"/>
      <c r="F266" s="58"/>
      <c r="G266" s="58"/>
      <c r="H266" s="58"/>
      <c r="I266" s="58"/>
      <c r="J266" s="58"/>
      <c r="K266" s="55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49">
        <f t="shared" si="123"/>
        <v>0</v>
      </c>
      <c r="AT266" s="46">
        <f>K266/12</f>
        <v>0</v>
      </c>
      <c r="AU266" s="46">
        <f>L266/12</f>
        <v>0</v>
      </c>
      <c r="AV266" s="46">
        <f>M266/12</f>
        <v>0</v>
      </c>
      <c r="AW266" s="46">
        <f>W266/12</f>
        <v>0</v>
      </c>
      <c r="AX266" s="46">
        <f>AD266/12</f>
        <v>0</v>
      </c>
      <c r="AY266" s="46">
        <f>AJ266/12</f>
        <v>0</v>
      </c>
    </row>
    <row r="267" spans="4:51" s="1" customFormat="1" ht="42" customHeight="1">
      <c r="D267" s="65">
        <v>70761</v>
      </c>
      <c r="E267" s="48" t="s">
        <v>61</v>
      </c>
      <c r="F267" s="49"/>
      <c r="G267" s="49"/>
      <c r="H267" s="49"/>
      <c r="I267" s="49"/>
      <c r="J267" s="49"/>
      <c r="K267" s="50">
        <v>7000</v>
      </c>
      <c r="L267" s="49">
        <v>1207.5</v>
      </c>
      <c r="M267" s="49">
        <v>2075</v>
      </c>
      <c r="N267" s="49"/>
      <c r="O267" s="49"/>
      <c r="P267" s="49"/>
      <c r="Q267" s="49"/>
      <c r="R267" s="49"/>
      <c r="S267" s="49"/>
      <c r="T267" s="49"/>
      <c r="U267" s="49"/>
      <c r="V267" s="49"/>
      <c r="W267" s="49">
        <v>300</v>
      </c>
      <c r="X267" s="49"/>
      <c r="Y267" s="49"/>
      <c r="Z267" s="49"/>
      <c r="AA267" s="49"/>
      <c r="AB267" s="49"/>
      <c r="AC267" s="49"/>
      <c r="AD267" s="49">
        <v>100</v>
      </c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>
        <v>0</v>
      </c>
      <c r="AQ267" s="49">
        <v>0</v>
      </c>
      <c r="AR267" s="49">
        <f t="shared" si="123"/>
        <v>10682.5</v>
      </c>
      <c r="AS267" s="68"/>
      <c r="AT267" s="46">
        <f>K267/12</f>
        <v>583.3333333333334</v>
      </c>
      <c r="AU267" s="46">
        <f>L267/12</f>
        <v>100.625</v>
      </c>
      <c r="AV267" s="46">
        <f>M267/12</f>
        <v>172.91666666666666</v>
      </c>
      <c r="AW267" s="46">
        <f>W267/12</f>
        <v>25</v>
      </c>
      <c r="AX267" s="46">
        <f>AD267/12</f>
        <v>8.333333333333334</v>
      </c>
      <c r="AY267" s="46">
        <f>AJ267/12</f>
        <v>0</v>
      </c>
    </row>
    <row r="268" spans="4:51" s="1" customFormat="1" ht="0.75" customHeight="1">
      <c r="D268" s="51"/>
      <c r="E268" s="52" t="s">
        <v>22</v>
      </c>
      <c r="F268" s="49"/>
      <c r="G268" s="49"/>
      <c r="H268" s="49"/>
      <c r="I268" s="49"/>
      <c r="J268" s="49"/>
      <c r="K268" s="53">
        <f aca="true" t="shared" si="152" ref="K268:AQ268">ROUND((K267*K$2/100),1)</f>
        <v>1470</v>
      </c>
      <c r="L268" s="53">
        <f>ROUND((L267*L$2/100),1)</f>
        <v>246.3</v>
      </c>
      <c r="M268" s="53"/>
      <c r="N268" s="53">
        <f>ROUND((N267*N$2/100),1)</f>
        <v>0</v>
      </c>
      <c r="O268" s="54">
        <f t="shared" si="152"/>
        <v>0</v>
      </c>
      <c r="P268" s="54">
        <f t="shared" si="152"/>
        <v>0</v>
      </c>
      <c r="Q268" s="54">
        <f t="shared" si="152"/>
        <v>0</v>
      </c>
      <c r="R268" s="54">
        <f t="shared" si="152"/>
        <v>0</v>
      </c>
      <c r="S268" s="54">
        <f t="shared" si="152"/>
        <v>0</v>
      </c>
      <c r="T268" s="54">
        <f t="shared" si="152"/>
        <v>0</v>
      </c>
      <c r="U268" s="54">
        <f t="shared" si="152"/>
        <v>0</v>
      </c>
      <c r="V268" s="54"/>
      <c r="W268" s="54"/>
      <c r="X268" s="53">
        <f>ROUND((X267*X$2/100),1)</f>
        <v>0</v>
      </c>
      <c r="Y268" s="53">
        <f>ROUND((Y267*Y$2/100),1)</f>
        <v>0</v>
      </c>
      <c r="Z268" s="54">
        <f t="shared" si="152"/>
        <v>0</v>
      </c>
      <c r="AA268" s="54">
        <f t="shared" si="152"/>
        <v>0</v>
      </c>
      <c r="AB268" s="54">
        <f t="shared" si="152"/>
        <v>0</v>
      </c>
      <c r="AC268" s="54">
        <f t="shared" si="152"/>
        <v>0</v>
      </c>
      <c r="AD268" s="53">
        <f t="shared" si="152"/>
        <v>51.9</v>
      </c>
      <c r="AE268" s="54">
        <f t="shared" si="152"/>
        <v>0</v>
      </c>
      <c r="AF268" s="54">
        <f t="shared" si="152"/>
        <v>0</v>
      </c>
      <c r="AG268" s="54">
        <f t="shared" si="152"/>
        <v>0</v>
      </c>
      <c r="AH268" s="54">
        <f t="shared" si="152"/>
        <v>0</v>
      </c>
      <c r="AI268" s="54">
        <f t="shared" si="152"/>
        <v>0</v>
      </c>
      <c r="AJ268" s="54">
        <f t="shared" si="152"/>
        <v>0</v>
      </c>
      <c r="AK268" s="54">
        <f t="shared" si="152"/>
        <v>0</v>
      </c>
      <c r="AL268" s="54">
        <f t="shared" si="152"/>
        <v>0</v>
      </c>
      <c r="AM268" s="54">
        <f t="shared" si="152"/>
        <v>0</v>
      </c>
      <c r="AN268" s="54">
        <f t="shared" si="152"/>
        <v>0</v>
      </c>
      <c r="AO268" s="54">
        <f t="shared" si="152"/>
        <v>0</v>
      </c>
      <c r="AP268" s="54">
        <f t="shared" si="152"/>
        <v>0</v>
      </c>
      <c r="AQ268" s="54">
        <f t="shared" si="152"/>
        <v>0</v>
      </c>
      <c r="AR268" s="49">
        <f t="shared" si="123"/>
        <v>1768.2</v>
      </c>
      <c r="AS268" s="1" t="b">
        <f>SUM(K267:AQ267)=AR267</f>
        <v>1</v>
      </c>
      <c r="AT268" s="46"/>
      <c r="AU268" s="46"/>
      <c r="AV268" s="46"/>
      <c r="AW268" s="46"/>
      <c r="AX268" s="46"/>
      <c r="AY268" s="46"/>
    </row>
    <row r="269" spans="4:51" s="1" customFormat="1" ht="15.75" hidden="1">
      <c r="D269" s="51"/>
      <c r="E269" s="52" t="s">
        <v>23</v>
      </c>
      <c r="F269" s="49"/>
      <c r="G269" s="49"/>
      <c r="H269" s="49"/>
      <c r="I269" s="49"/>
      <c r="J269" s="49"/>
      <c r="K269" s="53">
        <f aca="true" t="shared" si="153" ref="K269:AQ269">ROUND((K267*K$3/100),1)</f>
        <v>2254</v>
      </c>
      <c r="L269" s="53">
        <f>ROUND((L267*L$3/100),1)</f>
        <v>420.2</v>
      </c>
      <c r="M269" s="53"/>
      <c r="N269" s="53">
        <f>ROUND((N267*N$3/100),1)</f>
        <v>0</v>
      </c>
      <c r="O269" s="54">
        <f t="shared" si="153"/>
        <v>0</v>
      </c>
      <c r="P269" s="54">
        <f t="shared" si="153"/>
        <v>0</v>
      </c>
      <c r="Q269" s="54">
        <f t="shared" si="153"/>
        <v>0</v>
      </c>
      <c r="R269" s="54">
        <f t="shared" si="153"/>
        <v>0</v>
      </c>
      <c r="S269" s="54">
        <f t="shared" si="153"/>
        <v>0</v>
      </c>
      <c r="T269" s="54">
        <f t="shared" si="153"/>
        <v>0</v>
      </c>
      <c r="U269" s="54">
        <f t="shared" si="153"/>
        <v>0</v>
      </c>
      <c r="V269" s="54"/>
      <c r="W269" s="54"/>
      <c r="X269" s="53">
        <f>ROUND((X267*X$3/100),1)</f>
        <v>0</v>
      </c>
      <c r="Y269" s="53">
        <f>ROUND((Y267*Y$3/100),1)</f>
        <v>0</v>
      </c>
      <c r="Z269" s="54">
        <f t="shared" si="153"/>
        <v>0</v>
      </c>
      <c r="AA269" s="54">
        <f t="shared" si="153"/>
        <v>0</v>
      </c>
      <c r="AB269" s="54">
        <f t="shared" si="153"/>
        <v>0</v>
      </c>
      <c r="AC269" s="54">
        <f t="shared" si="153"/>
        <v>0</v>
      </c>
      <c r="AD269" s="53">
        <f t="shared" si="153"/>
        <v>17.2</v>
      </c>
      <c r="AE269" s="54">
        <f t="shared" si="153"/>
        <v>0</v>
      </c>
      <c r="AF269" s="54">
        <f t="shared" si="153"/>
        <v>0</v>
      </c>
      <c r="AG269" s="54">
        <f t="shared" si="153"/>
        <v>0</v>
      </c>
      <c r="AH269" s="54">
        <f t="shared" si="153"/>
        <v>0</v>
      </c>
      <c r="AI269" s="54">
        <f t="shared" si="153"/>
        <v>0</v>
      </c>
      <c r="AJ269" s="54">
        <f t="shared" si="153"/>
        <v>0</v>
      </c>
      <c r="AK269" s="54">
        <f t="shared" si="153"/>
        <v>0</v>
      </c>
      <c r="AL269" s="54">
        <f t="shared" si="153"/>
        <v>0</v>
      </c>
      <c r="AM269" s="54">
        <f t="shared" si="153"/>
        <v>0</v>
      </c>
      <c r="AN269" s="54">
        <f t="shared" si="153"/>
        <v>0</v>
      </c>
      <c r="AO269" s="54">
        <f t="shared" si="153"/>
        <v>0</v>
      </c>
      <c r="AP269" s="54">
        <f t="shared" si="153"/>
        <v>0</v>
      </c>
      <c r="AQ269" s="54">
        <f t="shared" si="153"/>
        <v>0</v>
      </c>
      <c r="AR269" s="49">
        <f t="shared" si="123"/>
        <v>2691.3999999999996</v>
      </c>
      <c r="AT269" s="46"/>
      <c r="AU269" s="46"/>
      <c r="AV269" s="46"/>
      <c r="AW269" s="46"/>
      <c r="AX269" s="46"/>
      <c r="AY269" s="46"/>
    </row>
    <row r="270" spans="4:51" s="1" customFormat="1" ht="15.75" hidden="1">
      <c r="D270" s="51"/>
      <c r="E270" s="52" t="s">
        <v>24</v>
      </c>
      <c r="F270" s="49"/>
      <c r="G270" s="49"/>
      <c r="H270" s="49"/>
      <c r="I270" s="49"/>
      <c r="J270" s="49"/>
      <c r="K270" s="53">
        <f aca="true" t="shared" si="154" ref="K270:AQ270">ROUND((K267*K$4/100),1)</f>
        <v>1337</v>
      </c>
      <c r="L270" s="53">
        <f>ROUND((L267*L$4/100),1)</f>
        <v>223.4</v>
      </c>
      <c r="M270" s="53"/>
      <c r="N270" s="53">
        <f>ROUND((N267*N$4/100),1)</f>
        <v>0</v>
      </c>
      <c r="O270" s="54">
        <f t="shared" si="154"/>
        <v>0</v>
      </c>
      <c r="P270" s="54">
        <f t="shared" si="154"/>
        <v>0</v>
      </c>
      <c r="Q270" s="54">
        <f t="shared" si="154"/>
        <v>0</v>
      </c>
      <c r="R270" s="54">
        <f t="shared" si="154"/>
        <v>0</v>
      </c>
      <c r="S270" s="54">
        <f t="shared" si="154"/>
        <v>0</v>
      </c>
      <c r="T270" s="54">
        <f t="shared" si="154"/>
        <v>0</v>
      </c>
      <c r="U270" s="54">
        <f t="shared" si="154"/>
        <v>0</v>
      </c>
      <c r="V270" s="54"/>
      <c r="W270" s="54"/>
      <c r="X270" s="53">
        <f>ROUND((X267*X$4/100),1)</f>
        <v>0</v>
      </c>
      <c r="Y270" s="53">
        <f>ROUND((Y267*Y$4/100),1)</f>
        <v>0</v>
      </c>
      <c r="Z270" s="54">
        <f t="shared" si="154"/>
        <v>0</v>
      </c>
      <c r="AA270" s="54">
        <f t="shared" si="154"/>
        <v>0</v>
      </c>
      <c r="AB270" s="54">
        <f t="shared" si="154"/>
        <v>0</v>
      </c>
      <c r="AC270" s="54">
        <f t="shared" si="154"/>
        <v>0</v>
      </c>
      <c r="AD270" s="53">
        <f t="shared" si="154"/>
        <v>10.1</v>
      </c>
      <c r="AE270" s="54">
        <f t="shared" si="154"/>
        <v>0</v>
      </c>
      <c r="AF270" s="54">
        <f t="shared" si="154"/>
        <v>0</v>
      </c>
      <c r="AG270" s="54">
        <f t="shared" si="154"/>
        <v>0</v>
      </c>
      <c r="AH270" s="54">
        <f t="shared" si="154"/>
        <v>0</v>
      </c>
      <c r="AI270" s="54">
        <f t="shared" si="154"/>
        <v>0</v>
      </c>
      <c r="AJ270" s="54">
        <f t="shared" si="154"/>
        <v>0</v>
      </c>
      <c r="AK270" s="54">
        <f t="shared" si="154"/>
        <v>0</v>
      </c>
      <c r="AL270" s="54">
        <f t="shared" si="154"/>
        <v>0</v>
      </c>
      <c r="AM270" s="54">
        <f t="shared" si="154"/>
        <v>0</v>
      </c>
      <c r="AN270" s="54">
        <f t="shared" si="154"/>
        <v>0</v>
      </c>
      <c r="AO270" s="54">
        <f t="shared" si="154"/>
        <v>0</v>
      </c>
      <c r="AP270" s="54">
        <f t="shared" si="154"/>
        <v>0</v>
      </c>
      <c r="AQ270" s="54">
        <f t="shared" si="154"/>
        <v>0</v>
      </c>
      <c r="AR270" s="49">
        <f t="shared" si="123"/>
        <v>1570.5</v>
      </c>
      <c r="AT270" s="46"/>
      <c r="AU270" s="46"/>
      <c r="AV270" s="46"/>
      <c r="AW270" s="46"/>
      <c r="AX270" s="46"/>
      <c r="AY270" s="46"/>
    </row>
    <row r="271" spans="4:51" s="1" customFormat="1" ht="15.75" hidden="1">
      <c r="D271" s="51" t="s">
        <v>25</v>
      </c>
      <c r="E271" s="52" t="s">
        <v>26</v>
      </c>
      <c r="F271" s="49"/>
      <c r="G271" s="49"/>
      <c r="H271" s="49"/>
      <c r="I271" s="49"/>
      <c r="J271" s="49"/>
      <c r="K271" s="53">
        <f aca="true" t="shared" si="155" ref="K271:AQ271">K267-K268-K269-K270</f>
        <v>1939</v>
      </c>
      <c r="L271" s="53">
        <f>L267-L268-L269-L270</f>
        <v>317.6</v>
      </c>
      <c r="M271" s="53"/>
      <c r="N271" s="53">
        <f>N267-N268-N269-N270</f>
        <v>0</v>
      </c>
      <c r="O271" s="54">
        <f t="shared" si="155"/>
        <v>0</v>
      </c>
      <c r="P271" s="54">
        <f t="shared" si="155"/>
        <v>0</v>
      </c>
      <c r="Q271" s="54">
        <f t="shared" si="155"/>
        <v>0</v>
      </c>
      <c r="R271" s="54">
        <f t="shared" si="155"/>
        <v>0</v>
      </c>
      <c r="S271" s="54">
        <f t="shared" si="155"/>
        <v>0</v>
      </c>
      <c r="T271" s="54">
        <f t="shared" si="155"/>
        <v>0</v>
      </c>
      <c r="U271" s="54">
        <f t="shared" si="155"/>
        <v>0</v>
      </c>
      <c r="V271" s="54"/>
      <c r="W271" s="54"/>
      <c r="X271" s="53">
        <f>X267-X268-X269-X270</f>
        <v>0</v>
      </c>
      <c r="Y271" s="53">
        <f>Y267-Y268-Y269-Y270</f>
        <v>0</v>
      </c>
      <c r="Z271" s="54">
        <f t="shared" si="155"/>
        <v>0</v>
      </c>
      <c r="AA271" s="54">
        <f t="shared" si="155"/>
        <v>0</v>
      </c>
      <c r="AB271" s="54">
        <f t="shared" si="155"/>
        <v>0</v>
      </c>
      <c r="AC271" s="54">
        <f t="shared" si="155"/>
        <v>0</v>
      </c>
      <c r="AD271" s="53">
        <f t="shared" si="155"/>
        <v>20.800000000000004</v>
      </c>
      <c r="AE271" s="54">
        <f t="shared" si="155"/>
        <v>0</v>
      </c>
      <c r="AF271" s="54">
        <f t="shared" si="155"/>
        <v>0</v>
      </c>
      <c r="AG271" s="54">
        <f t="shared" si="155"/>
        <v>0</v>
      </c>
      <c r="AH271" s="54">
        <f t="shared" si="155"/>
        <v>0</v>
      </c>
      <c r="AI271" s="54">
        <f t="shared" si="155"/>
        <v>0</v>
      </c>
      <c r="AJ271" s="54">
        <f t="shared" si="155"/>
        <v>0</v>
      </c>
      <c r="AK271" s="54">
        <f t="shared" si="155"/>
        <v>0</v>
      </c>
      <c r="AL271" s="54">
        <f t="shared" si="155"/>
        <v>0</v>
      </c>
      <c r="AM271" s="54">
        <f t="shared" si="155"/>
        <v>0</v>
      </c>
      <c r="AN271" s="54">
        <f t="shared" si="155"/>
        <v>0</v>
      </c>
      <c r="AO271" s="54">
        <f t="shared" si="155"/>
        <v>0</v>
      </c>
      <c r="AP271" s="54">
        <f t="shared" si="155"/>
        <v>0</v>
      </c>
      <c r="AQ271" s="54">
        <f t="shared" si="155"/>
        <v>0</v>
      </c>
      <c r="AR271" s="49">
        <f t="shared" si="123"/>
        <v>2277.4</v>
      </c>
      <c r="AT271" s="46"/>
      <c r="AU271" s="46"/>
      <c r="AV271" s="46"/>
      <c r="AW271" s="46"/>
      <c r="AX271" s="46"/>
      <c r="AY271" s="46"/>
    </row>
    <row r="272" spans="4:51" s="1" customFormat="1" ht="15" customHeight="1" hidden="1">
      <c r="D272" s="41"/>
      <c r="E272" s="49"/>
      <c r="F272" s="58"/>
      <c r="G272" s="58"/>
      <c r="H272" s="58"/>
      <c r="I272" s="58"/>
      <c r="J272" s="58"/>
      <c r="K272" s="55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49">
        <f t="shared" si="123"/>
        <v>0</v>
      </c>
      <c r="AT272" s="46"/>
      <c r="AU272" s="46"/>
      <c r="AV272" s="46"/>
      <c r="AW272" s="46"/>
      <c r="AX272" s="46"/>
      <c r="AY272" s="46"/>
    </row>
    <row r="273" spans="4:51" s="1" customFormat="1" ht="15.75" hidden="1">
      <c r="D273" s="41"/>
      <c r="E273" s="49"/>
      <c r="F273" s="58"/>
      <c r="G273" s="58"/>
      <c r="H273" s="58"/>
      <c r="I273" s="58"/>
      <c r="J273" s="58"/>
      <c r="K273" s="55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49">
        <f t="shared" si="123"/>
        <v>0</v>
      </c>
      <c r="AT273" s="46"/>
      <c r="AU273" s="46"/>
      <c r="AV273" s="46"/>
      <c r="AW273" s="46"/>
      <c r="AX273" s="46"/>
      <c r="AY273" s="46"/>
    </row>
    <row r="274" spans="4:51" s="1" customFormat="1" ht="40.5" customHeight="1" hidden="1">
      <c r="D274" s="67">
        <v>70761</v>
      </c>
      <c r="E274" s="48" t="s">
        <v>62</v>
      </c>
      <c r="F274" s="49"/>
      <c r="G274" s="49"/>
      <c r="H274" s="49"/>
      <c r="I274" s="49"/>
      <c r="J274" s="49"/>
      <c r="K274" s="50">
        <v>0</v>
      </c>
      <c r="L274" s="49">
        <v>0</v>
      </c>
      <c r="M274" s="49">
        <v>0</v>
      </c>
      <c r="N274" s="49">
        <v>0</v>
      </c>
      <c r="O274" s="49">
        <v>0</v>
      </c>
      <c r="P274" s="49"/>
      <c r="Q274" s="49">
        <v>0</v>
      </c>
      <c r="R274" s="49">
        <v>0</v>
      </c>
      <c r="S274" s="49">
        <v>0</v>
      </c>
      <c r="T274" s="49">
        <v>0</v>
      </c>
      <c r="U274" s="49">
        <v>0</v>
      </c>
      <c r="V274" s="49"/>
      <c r="W274" s="49">
        <v>0</v>
      </c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>
        <v>0</v>
      </c>
      <c r="AK274" s="49">
        <v>0</v>
      </c>
      <c r="AL274" s="49">
        <v>0</v>
      </c>
      <c r="AM274" s="49">
        <v>0</v>
      </c>
      <c r="AN274" s="49">
        <v>0</v>
      </c>
      <c r="AO274" s="49">
        <v>0</v>
      </c>
      <c r="AP274" s="49">
        <v>0</v>
      </c>
      <c r="AQ274" s="49">
        <v>0</v>
      </c>
      <c r="AR274" s="49">
        <f t="shared" si="123"/>
        <v>0</v>
      </c>
      <c r="AS274" s="68"/>
      <c r="AT274" s="46"/>
      <c r="AU274" s="46"/>
      <c r="AV274" s="46"/>
      <c r="AW274" s="46"/>
      <c r="AX274" s="46"/>
      <c r="AY274" s="46"/>
    </row>
    <row r="275" spans="4:51" s="1" customFormat="1" ht="15.75" hidden="1">
      <c r="D275" s="51"/>
      <c r="E275" s="52" t="s">
        <v>22</v>
      </c>
      <c r="F275" s="49"/>
      <c r="G275" s="49"/>
      <c r="H275" s="49"/>
      <c r="I275" s="49"/>
      <c r="J275" s="49"/>
      <c r="K275" s="53">
        <f>ROUND((K274*K$2/100),1)</f>
        <v>0</v>
      </c>
      <c r="L275" s="53">
        <f>ROUND((L274*L$2/100),1)</f>
        <v>0</v>
      </c>
      <c r="M275" s="53"/>
      <c r="N275" s="54">
        <f aca="true" t="shared" si="156" ref="N275:AQ275">ROUND((N274*N$2/100),1)</f>
        <v>0</v>
      </c>
      <c r="O275" s="54">
        <f t="shared" si="156"/>
        <v>0</v>
      </c>
      <c r="P275" s="54">
        <f t="shared" si="156"/>
        <v>0</v>
      </c>
      <c r="Q275" s="54">
        <f t="shared" si="156"/>
        <v>0</v>
      </c>
      <c r="R275" s="54">
        <f t="shared" si="156"/>
        <v>0</v>
      </c>
      <c r="S275" s="54">
        <f t="shared" si="156"/>
        <v>0</v>
      </c>
      <c r="T275" s="54">
        <f t="shared" si="156"/>
        <v>0</v>
      </c>
      <c r="U275" s="54">
        <f t="shared" si="156"/>
        <v>0</v>
      </c>
      <c r="V275" s="54"/>
      <c r="W275" s="54"/>
      <c r="X275" s="54">
        <f t="shared" si="156"/>
        <v>0</v>
      </c>
      <c r="Y275" s="54">
        <f t="shared" si="156"/>
        <v>0</v>
      </c>
      <c r="Z275" s="54">
        <f t="shared" si="156"/>
        <v>0</v>
      </c>
      <c r="AA275" s="54">
        <f t="shared" si="156"/>
        <v>0</v>
      </c>
      <c r="AB275" s="54">
        <f t="shared" si="156"/>
        <v>0</v>
      </c>
      <c r="AC275" s="54">
        <f t="shared" si="156"/>
        <v>0</v>
      </c>
      <c r="AD275" s="54">
        <f t="shared" si="156"/>
        <v>0</v>
      </c>
      <c r="AE275" s="54">
        <f t="shared" si="156"/>
        <v>0</v>
      </c>
      <c r="AF275" s="54">
        <f t="shared" si="156"/>
        <v>0</v>
      </c>
      <c r="AG275" s="54">
        <f t="shared" si="156"/>
        <v>0</v>
      </c>
      <c r="AH275" s="54">
        <f t="shared" si="156"/>
        <v>0</v>
      </c>
      <c r="AI275" s="54">
        <f t="shared" si="156"/>
        <v>0</v>
      </c>
      <c r="AJ275" s="54">
        <f t="shared" si="156"/>
        <v>0</v>
      </c>
      <c r="AK275" s="54">
        <f t="shared" si="156"/>
        <v>0</v>
      </c>
      <c r="AL275" s="54">
        <f t="shared" si="156"/>
        <v>0</v>
      </c>
      <c r="AM275" s="54">
        <f t="shared" si="156"/>
        <v>0</v>
      </c>
      <c r="AN275" s="54">
        <f t="shared" si="156"/>
        <v>0</v>
      </c>
      <c r="AO275" s="54">
        <f t="shared" si="156"/>
        <v>0</v>
      </c>
      <c r="AP275" s="54">
        <f t="shared" si="156"/>
        <v>0</v>
      </c>
      <c r="AQ275" s="54">
        <f t="shared" si="156"/>
        <v>0</v>
      </c>
      <c r="AR275" s="49">
        <f t="shared" si="123"/>
        <v>0</v>
      </c>
      <c r="AS275" s="1" t="b">
        <f>SUM(K274:AQ274)=AR274</f>
        <v>1</v>
      </c>
      <c r="AT275" s="46"/>
      <c r="AU275" s="46"/>
      <c r="AV275" s="46"/>
      <c r="AW275" s="46"/>
      <c r="AX275" s="46"/>
      <c r="AY275" s="46"/>
    </row>
    <row r="276" spans="4:51" s="1" customFormat="1" ht="15.75" hidden="1">
      <c r="D276" s="51"/>
      <c r="E276" s="52" t="s">
        <v>23</v>
      </c>
      <c r="F276" s="49"/>
      <c r="G276" s="49"/>
      <c r="H276" s="49"/>
      <c r="I276" s="49"/>
      <c r="J276" s="49"/>
      <c r="K276" s="53">
        <f>ROUND((K274*K$3/100),1)</f>
        <v>0</v>
      </c>
      <c r="L276" s="53">
        <f>ROUND((L274*L$3/100),1)</f>
        <v>0</v>
      </c>
      <c r="M276" s="53"/>
      <c r="N276" s="54">
        <f aca="true" t="shared" si="157" ref="N276:AQ276">ROUND((N274*N$3/100),1)</f>
        <v>0</v>
      </c>
      <c r="O276" s="54">
        <f t="shared" si="157"/>
        <v>0</v>
      </c>
      <c r="P276" s="54">
        <f t="shared" si="157"/>
        <v>0</v>
      </c>
      <c r="Q276" s="54">
        <f t="shared" si="157"/>
        <v>0</v>
      </c>
      <c r="R276" s="54">
        <f t="shared" si="157"/>
        <v>0</v>
      </c>
      <c r="S276" s="54">
        <f t="shared" si="157"/>
        <v>0</v>
      </c>
      <c r="T276" s="54">
        <f t="shared" si="157"/>
        <v>0</v>
      </c>
      <c r="U276" s="54">
        <f t="shared" si="157"/>
        <v>0</v>
      </c>
      <c r="V276" s="54"/>
      <c r="W276" s="54"/>
      <c r="X276" s="54">
        <f t="shared" si="157"/>
        <v>0</v>
      </c>
      <c r="Y276" s="54">
        <f t="shared" si="157"/>
        <v>0</v>
      </c>
      <c r="Z276" s="54">
        <f t="shared" si="157"/>
        <v>0</v>
      </c>
      <c r="AA276" s="54">
        <f t="shared" si="157"/>
        <v>0</v>
      </c>
      <c r="AB276" s="54">
        <f t="shared" si="157"/>
        <v>0</v>
      </c>
      <c r="AC276" s="54">
        <f t="shared" si="157"/>
        <v>0</v>
      </c>
      <c r="AD276" s="54">
        <f t="shared" si="157"/>
        <v>0</v>
      </c>
      <c r="AE276" s="54">
        <f t="shared" si="157"/>
        <v>0</v>
      </c>
      <c r="AF276" s="54">
        <f t="shared" si="157"/>
        <v>0</v>
      </c>
      <c r="AG276" s="54">
        <f t="shared" si="157"/>
        <v>0</v>
      </c>
      <c r="AH276" s="54">
        <f t="shared" si="157"/>
        <v>0</v>
      </c>
      <c r="AI276" s="54">
        <f t="shared" si="157"/>
        <v>0</v>
      </c>
      <c r="AJ276" s="54">
        <f t="shared" si="157"/>
        <v>0</v>
      </c>
      <c r="AK276" s="54">
        <f t="shared" si="157"/>
        <v>0</v>
      </c>
      <c r="AL276" s="54">
        <f t="shared" si="157"/>
        <v>0</v>
      </c>
      <c r="AM276" s="54">
        <f t="shared" si="157"/>
        <v>0</v>
      </c>
      <c r="AN276" s="54">
        <f t="shared" si="157"/>
        <v>0</v>
      </c>
      <c r="AO276" s="54">
        <f t="shared" si="157"/>
        <v>0</v>
      </c>
      <c r="AP276" s="54">
        <f t="shared" si="157"/>
        <v>0</v>
      </c>
      <c r="AQ276" s="54">
        <f t="shared" si="157"/>
        <v>0</v>
      </c>
      <c r="AR276" s="49">
        <f t="shared" si="123"/>
        <v>0</v>
      </c>
      <c r="AT276" s="46"/>
      <c r="AU276" s="46"/>
      <c r="AV276" s="46"/>
      <c r="AW276" s="46"/>
      <c r="AX276" s="46"/>
      <c r="AY276" s="46"/>
    </row>
    <row r="277" spans="4:51" s="1" customFormat="1" ht="15.75" hidden="1">
      <c r="D277" s="51"/>
      <c r="E277" s="52" t="s">
        <v>24</v>
      </c>
      <c r="F277" s="49"/>
      <c r="G277" s="49"/>
      <c r="H277" s="49"/>
      <c r="I277" s="49"/>
      <c r="J277" s="49"/>
      <c r="K277" s="53">
        <f>ROUND((K274*K$4/100),1)</f>
        <v>0</v>
      </c>
      <c r="L277" s="53">
        <f>ROUND((L274*L$4/100),1)</f>
        <v>0</v>
      </c>
      <c r="M277" s="53"/>
      <c r="N277" s="54">
        <f aca="true" t="shared" si="158" ref="N277:AQ277">ROUND((N274*N$4/100),1)</f>
        <v>0</v>
      </c>
      <c r="O277" s="54">
        <f t="shared" si="158"/>
        <v>0</v>
      </c>
      <c r="P277" s="54">
        <f t="shared" si="158"/>
        <v>0</v>
      </c>
      <c r="Q277" s="54">
        <f t="shared" si="158"/>
        <v>0</v>
      </c>
      <c r="R277" s="54">
        <f t="shared" si="158"/>
        <v>0</v>
      </c>
      <c r="S277" s="54">
        <f t="shared" si="158"/>
        <v>0</v>
      </c>
      <c r="T277" s="54">
        <f t="shared" si="158"/>
        <v>0</v>
      </c>
      <c r="U277" s="54">
        <f t="shared" si="158"/>
        <v>0</v>
      </c>
      <c r="V277" s="54"/>
      <c r="W277" s="54"/>
      <c r="X277" s="54">
        <f t="shared" si="158"/>
        <v>0</v>
      </c>
      <c r="Y277" s="54">
        <f t="shared" si="158"/>
        <v>0</v>
      </c>
      <c r="Z277" s="54">
        <f t="shared" si="158"/>
        <v>0</v>
      </c>
      <c r="AA277" s="54">
        <f t="shared" si="158"/>
        <v>0</v>
      </c>
      <c r="AB277" s="54">
        <f t="shared" si="158"/>
        <v>0</v>
      </c>
      <c r="AC277" s="54">
        <f t="shared" si="158"/>
        <v>0</v>
      </c>
      <c r="AD277" s="54">
        <f t="shared" si="158"/>
        <v>0</v>
      </c>
      <c r="AE277" s="54">
        <f t="shared" si="158"/>
        <v>0</v>
      </c>
      <c r="AF277" s="54">
        <f t="shared" si="158"/>
        <v>0</v>
      </c>
      <c r="AG277" s="54">
        <f t="shared" si="158"/>
        <v>0</v>
      </c>
      <c r="AH277" s="54">
        <f t="shared" si="158"/>
        <v>0</v>
      </c>
      <c r="AI277" s="54">
        <f t="shared" si="158"/>
        <v>0</v>
      </c>
      <c r="AJ277" s="54">
        <f t="shared" si="158"/>
        <v>0</v>
      </c>
      <c r="AK277" s="54">
        <f t="shared" si="158"/>
        <v>0</v>
      </c>
      <c r="AL277" s="54">
        <f t="shared" si="158"/>
        <v>0</v>
      </c>
      <c r="AM277" s="54">
        <f t="shared" si="158"/>
        <v>0</v>
      </c>
      <c r="AN277" s="54">
        <f t="shared" si="158"/>
        <v>0</v>
      </c>
      <c r="AO277" s="54">
        <f t="shared" si="158"/>
        <v>0</v>
      </c>
      <c r="AP277" s="54">
        <f t="shared" si="158"/>
        <v>0</v>
      </c>
      <c r="AQ277" s="54">
        <f t="shared" si="158"/>
        <v>0</v>
      </c>
      <c r="AR277" s="49">
        <f t="shared" si="123"/>
        <v>0</v>
      </c>
      <c r="AT277" s="46"/>
      <c r="AU277" s="46"/>
      <c r="AV277" s="46"/>
      <c r="AW277" s="46"/>
      <c r="AX277" s="46"/>
      <c r="AY277" s="46"/>
    </row>
    <row r="278" spans="4:51" s="1" customFormat="1" ht="15.75" hidden="1">
      <c r="D278" s="51" t="s">
        <v>25</v>
      </c>
      <c r="E278" s="52" t="s">
        <v>26</v>
      </c>
      <c r="F278" s="49"/>
      <c r="G278" s="49"/>
      <c r="H278" s="49"/>
      <c r="I278" s="49"/>
      <c r="J278" s="49"/>
      <c r="K278" s="53">
        <f>K274-K275-K276-K277</f>
        <v>0</v>
      </c>
      <c r="L278" s="53">
        <f>L274-L275-L276-L277</f>
        <v>0</v>
      </c>
      <c r="M278" s="53"/>
      <c r="N278" s="54">
        <f aca="true" t="shared" si="159" ref="N278:AQ278">N274-N275-N276-N277</f>
        <v>0</v>
      </c>
      <c r="O278" s="54">
        <f t="shared" si="159"/>
        <v>0</v>
      </c>
      <c r="P278" s="54">
        <f t="shared" si="159"/>
        <v>0</v>
      </c>
      <c r="Q278" s="54">
        <f t="shared" si="159"/>
        <v>0</v>
      </c>
      <c r="R278" s="54">
        <f t="shared" si="159"/>
        <v>0</v>
      </c>
      <c r="S278" s="54">
        <f t="shared" si="159"/>
        <v>0</v>
      </c>
      <c r="T278" s="54">
        <f t="shared" si="159"/>
        <v>0</v>
      </c>
      <c r="U278" s="54">
        <f t="shared" si="159"/>
        <v>0</v>
      </c>
      <c r="V278" s="54"/>
      <c r="W278" s="54"/>
      <c r="X278" s="54">
        <f t="shared" si="159"/>
        <v>0</v>
      </c>
      <c r="Y278" s="54">
        <f t="shared" si="159"/>
        <v>0</v>
      </c>
      <c r="Z278" s="54">
        <f t="shared" si="159"/>
        <v>0</v>
      </c>
      <c r="AA278" s="54">
        <f t="shared" si="159"/>
        <v>0</v>
      </c>
      <c r="AB278" s="54">
        <f t="shared" si="159"/>
        <v>0</v>
      </c>
      <c r="AC278" s="54">
        <f t="shared" si="159"/>
        <v>0</v>
      </c>
      <c r="AD278" s="54">
        <f t="shared" si="159"/>
        <v>0</v>
      </c>
      <c r="AE278" s="54">
        <f t="shared" si="159"/>
        <v>0</v>
      </c>
      <c r="AF278" s="54">
        <f t="shared" si="159"/>
        <v>0</v>
      </c>
      <c r="AG278" s="54">
        <f t="shared" si="159"/>
        <v>0</v>
      </c>
      <c r="AH278" s="54">
        <f t="shared" si="159"/>
        <v>0</v>
      </c>
      <c r="AI278" s="54">
        <f t="shared" si="159"/>
        <v>0</v>
      </c>
      <c r="AJ278" s="54">
        <f t="shared" si="159"/>
        <v>0</v>
      </c>
      <c r="AK278" s="54">
        <f t="shared" si="159"/>
        <v>0</v>
      </c>
      <c r="AL278" s="54">
        <f t="shared" si="159"/>
        <v>0</v>
      </c>
      <c r="AM278" s="54">
        <f t="shared" si="159"/>
        <v>0</v>
      </c>
      <c r="AN278" s="54">
        <f t="shared" si="159"/>
        <v>0</v>
      </c>
      <c r="AO278" s="54">
        <f t="shared" si="159"/>
        <v>0</v>
      </c>
      <c r="AP278" s="54">
        <f t="shared" si="159"/>
        <v>0</v>
      </c>
      <c r="AQ278" s="54">
        <f t="shared" si="159"/>
        <v>0</v>
      </c>
      <c r="AR278" s="49">
        <f t="shared" si="123"/>
        <v>0</v>
      </c>
      <c r="AT278" s="46"/>
      <c r="AU278" s="46"/>
      <c r="AV278" s="46"/>
      <c r="AW278" s="46"/>
      <c r="AX278" s="46"/>
      <c r="AY278" s="46"/>
    </row>
    <row r="279" spans="4:51" s="1" customFormat="1" ht="15.75" hidden="1">
      <c r="D279" s="41"/>
      <c r="E279" s="49"/>
      <c r="F279" s="49"/>
      <c r="G279" s="49"/>
      <c r="H279" s="49"/>
      <c r="I279" s="49"/>
      <c r="J279" s="49"/>
      <c r="K279" s="60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49">
        <f t="shared" si="123"/>
        <v>0</v>
      </c>
      <c r="AT279" s="46"/>
      <c r="AU279" s="46"/>
      <c r="AV279" s="46"/>
      <c r="AW279" s="46"/>
      <c r="AX279" s="46"/>
      <c r="AY279" s="46"/>
    </row>
    <row r="280" spans="4:51" s="1" customFormat="1" ht="8.25" customHeight="1" hidden="1">
      <c r="D280" s="41"/>
      <c r="E280" s="49"/>
      <c r="F280" s="49"/>
      <c r="G280" s="49"/>
      <c r="H280" s="49"/>
      <c r="I280" s="49"/>
      <c r="J280" s="49"/>
      <c r="K280" s="60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49">
        <f t="shared" si="123"/>
        <v>0</v>
      </c>
      <c r="AT280" s="46"/>
      <c r="AU280" s="46"/>
      <c r="AV280" s="46"/>
      <c r="AW280" s="46"/>
      <c r="AX280" s="46"/>
      <c r="AY280" s="46"/>
    </row>
    <row r="281" spans="4:51" s="2" customFormat="1" ht="63" hidden="1">
      <c r="D281" s="67">
        <v>70761</v>
      </c>
      <c r="E281" s="48" t="s">
        <v>63</v>
      </c>
      <c r="F281" s="49"/>
      <c r="G281" s="49"/>
      <c r="H281" s="49"/>
      <c r="I281" s="49"/>
      <c r="J281" s="49"/>
      <c r="K281" s="50">
        <v>0</v>
      </c>
      <c r="L281" s="49">
        <v>0</v>
      </c>
      <c r="M281" s="49">
        <v>0</v>
      </c>
      <c r="N281" s="49">
        <v>0</v>
      </c>
      <c r="O281" s="49">
        <v>0</v>
      </c>
      <c r="P281" s="49">
        <v>0</v>
      </c>
      <c r="Q281" s="49">
        <v>0</v>
      </c>
      <c r="R281" s="49">
        <v>0</v>
      </c>
      <c r="S281" s="49">
        <v>0</v>
      </c>
      <c r="T281" s="49">
        <v>0</v>
      </c>
      <c r="U281" s="49">
        <v>0</v>
      </c>
      <c r="V281" s="49"/>
      <c r="W281" s="49">
        <v>0</v>
      </c>
      <c r="X281" s="49">
        <v>0</v>
      </c>
      <c r="Y281" s="49">
        <v>0</v>
      </c>
      <c r="Z281" s="49">
        <v>0</v>
      </c>
      <c r="AA281" s="49">
        <v>0</v>
      </c>
      <c r="AB281" s="49">
        <v>0</v>
      </c>
      <c r="AC281" s="49">
        <v>0</v>
      </c>
      <c r="AD281" s="49">
        <v>0</v>
      </c>
      <c r="AE281" s="49">
        <v>0</v>
      </c>
      <c r="AF281" s="49">
        <v>0</v>
      </c>
      <c r="AG281" s="49">
        <v>0</v>
      </c>
      <c r="AH281" s="49">
        <v>0</v>
      </c>
      <c r="AI281" s="49">
        <v>0</v>
      </c>
      <c r="AJ281" s="49">
        <v>0</v>
      </c>
      <c r="AK281" s="49">
        <v>0</v>
      </c>
      <c r="AL281" s="49">
        <v>0</v>
      </c>
      <c r="AM281" s="49">
        <v>0</v>
      </c>
      <c r="AN281" s="49">
        <v>0</v>
      </c>
      <c r="AO281" s="49">
        <v>0</v>
      </c>
      <c r="AP281" s="49">
        <v>0</v>
      </c>
      <c r="AQ281" s="49">
        <v>0</v>
      </c>
      <c r="AR281" s="49">
        <f t="shared" si="123"/>
        <v>0</v>
      </c>
      <c r="AS281" s="68"/>
      <c r="AT281" s="46"/>
      <c r="AU281" s="46"/>
      <c r="AV281" s="46"/>
      <c r="AW281" s="46"/>
      <c r="AX281" s="46"/>
      <c r="AY281" s="46"/>
    </row>
    <row r="282" spans="4:51" s="1" customFormat="1" ht="15.75" hidden="1">
      <c r="D282" s="51"/>
      <c r="E282" s="52" t="s">
        <v>22</v>
      </c>
      <c r="F282" s="49"/>
      <c r="G282" s="49"/>
      <c r="H282" s="49"/>
      <c r="I282" s="49"/>
      <c r="J282" s="49"/>
      <c r="K282" s="53">
        <f>ROUND((K281*K$2/100),1)</f>
        <v>0</v>
      </c>
      <c r="L282" s="53">
        <f>ROUND((L281*L$2/100),1)</f>
        <v>0</v>
      </c>
      <c r="M282" s="53"/>
      <c r="N282" s="54">
        <f aca="true" t="shared" si="160" ref="N282:AQ282">ROUND((N281*N$2/100),1)</f>
        <v>0</v>
      </c>
      <c r="O282" s="54">
        <f t="shared" si="160"/>
        <v>0</v>
      </c>
      <c r="P282" s="54">
        <f t="shared" si="160"/>
        <v>0</v>
      </c>
      <c r="Q282" s="54">
        <f t="shared" si="160"/>
        <v>0</v>
      </c>
      <c r="R282" s="54">
        <f t="shared" si="160"/>
        <v>0</v>
      </c>
      <c r="S282" s="54">
        <f t="shared" si="160"/>
        <v>0</v>
      </c>
      <c r="T282" s="54">
        <f t="shared" si="160"/>
        <v>0</v>
      </c>
      <c r="U282" s="54">
        <f t="shared" si="160"/>
        <v>0</v>
      </c>
      <c r="V282" s="54"/>
      <c r="W282" s="54"/>
      <c r="X282" s="54">
        <f t="shared" si="160"/>
        <v>0</v>
      </c>
      <c r="Y282" s="54">
        <f t="shared" si="160"/>
        <v>0</v>
      </c>
      <c r="Z282" s="54">
        <f t="shared" si="160"/>
        <v>0</v>
      </c>
      <c r="AA282" s="54">
        <f t="shared" si="160"/>
        <v>0</v>
      </c>
      <c r="AB282" s="54">
        <f t="shared" si="160"/>
        <v>0</v>
      </c>
      <c r="AC282" s="54">
        <f t="shared" si="160"/>
        <v>0</v>
      </c>
      <c r="AD282" s="54">
        <f t="shared" si="160"/>
        <v>0</v>
      </c>
      <c r="AE282" s="54">
        <f t="shared" si="160"/>
        <v>0</v>
      </c>
      <c r="AF282" s="54">
        <f t="shared" si="160"/>
        <v>0</v>
      </c>
      <c r="AG282" s="54">
        <f t="shared" si="160"/>
        <v>0</v>
      </c>
      <c r="AH282" s="54">
        <f t="shared" si="160"/>
        <v>0</v>
      </c>
      <c r="AI282" s="54">
        <f t="shared" si="160"/>
        <v>0</v>
      </c>
      <c r="AJ282" s="54">
        <f t="shared" si="160"/>
        <v>0</v>
      </c>
      <c r="AK282" s="54">
        <f t="shared" si="160"/>
        <v>0</v>
      </c>
      <c r="AL282" s="54">
        <f t="shared" si="160"/>
        <v>0</v>
      </c>
      <c r="AM282" s="54">
        <f t="shared" si="160"/>
        <v>0</v>
      </c>
      <c r="AN282" s="54">
        <f t="shared" si="160"/>
        <v>0</v>
      </c>
      <c r="AO282" s="54">
        <f t="shared" si="160"/>
        <v>0</v>
      </c>
      <c r="AP282" s="54">
        <f t="shared" si="160"/>
        <v>0</v>
      </c>
      <c r="AQ282" s="54">
        <f t="shared" si="160"/>
        <v>0</v>
      </c>
      <c r="AR282" s="49">
        <f t="shared" si="123"/>
        <v>0</v>
      </c>
      <c r="AS282" s="1" t="b">
        <f>SUM(K281:AQ281)=AR281</f>
        <v>1</v>
      </c>
      <c r="AT282" s="46"/>
      <c r="AU282" s="46"/>
      <c r="AV282" s="46"/>
      <c r="AW282" s="46"/>
      <c r="AX282" s="46"/>
      <c r="AY282" s="46"/>
    </row>
    <row r="283" spans="4:51" s="1" customFormat="1" ht="15.75" hidden="1">
      <c r="D283" s="51"/>
      <c r="E283" s="52" t="s">
        <v>23</v>
      </c>
      <c r="F283" s="49"/>
      <c r="G283" s="49"/>
      <c r="H283" s="49"/>
      <c r="I283" s="49"/>
      <c r="J283" s="49"/>
      <c r="K283" s="53">
        <f>ROUND((K281*K$3/100),1)</f>
        <v>0</v>
      </c>
      <c r="L283" s="53">
        <f>ROUND((L281*L$3/100),1)</f>
        <v>0</v>
      </c>
      <c r="M283" s="53"/>
      <c r="N283" s="54">
        <f aca="true" t="shared" si="161" ref="N283:AQ283">ROUND((N281*N$3/100),1)</f>
        <v>0</v>
      </c>
      <c r="O283" s="54">
        <f t="shared" si="161"/>
        <v>0</v>
      </c>
      <c r="P283" s="54">
        <f t="shared" si="161"/>
        <v>0</v>
      </c>
      <c r="Q283" s="54">
        <f t="shared" si="161"/>
        <v>0</v>
      </c>
      <c r="R283" s="54">
        <f t="shared" si="161"/>
        <v>0</v>
      </c>
      <c r="S283" s="54">
        <f t="shared" si="161"/>
        <v>0</v>
      </c>
      <c r="T283" s="54">
        <f t="shared" si="161"/>
        <v>0</v>
      </c>
      <c r="U283" s="54">
        <f t="shared" si="161"/>
        <v>0</v>
      </c>
      <c r="V283" s="54"/>
      <c r="W283" s="54"/>
      <c r="X283" s="54">
        <f t="shared" si="161"/>
        <v>0</v>
      </c>
      <c r="Y283" s="54">
        <f t="shared" si="161"/>
        <v>0</v>
      </c>
      <c r="Z283" s="54">
        <f t="shared" si="161"/>
        <v>0</v>
      </c>
      <c r="AA283" s="54">
        <f t="shared" si="161"/>
        <v>0</v>
      </c>
      <c r="AB283" s="54">
        <f t="shared" si="161"/>
        <v>0</v>
      </c>
      <c r="AC283" s="54">
        <f t="shared" si="161"/>
        <v>0</v>
      </c>
      <c r="AD283" s="54">
        <f t="shared" si="161"/>
        <v>0</v>
      </c>
      <c r="AE283" s="54">
        <f t="shared" si="161"/>
        <v>0</v>
      </c>
      <c r="AF283" s="54">
        <f t="shared" si="161"/>
        <v>0</v>
      </c>
      <c r="AG283" s="54">
        <f t="shared" si="161"/>
        <v>0</v>
      </c>
      <c r="AH283" s="54">
        <f t="shared" si="161"/>
        <v>0</v>
      </c>
      <c r="AI283" s="54">
        <f t="shared" si="161"/>
        <v>0</v>
      </c>
      <c r="AJ283" s="54">
        <f t="shared" si="161"/>
        <v>0</v>
      </c>
      <c r="AK283" s="54">
        <f t="shared" si="161"/>
        <v>0</v>
      </c>
      <c r="AL283" s="54">
        <f t="shared" si="161"/>
        <v>0</v>
      </c>
      <c r="AM283" s="54">
        <f t="shared" si="161"/>
        <v>0</v>
      </c>
      <c r="AN283" s="54">
        <f t="shared" si="161"/>
        <v>0</v>
      </c>
      <c r="AO283" s="54">
        <f t="shared" si="161"/>
        <v>0</v>
      </c>
      <c r="AP283" s="54">
        <f t="shared" si="161"/>
        <v>0</v>
      </c>
      <c r="AQ283" s="54">
        <f t="shared" si="161"/>
        <v>0</v>
      </c>
      <c r="AR283" s="49">
        <f t="shared" si="123"/>
        <v>0</v>
      </c>
      <c r="AT283" s="46"/>
      <c r="AU283" s="46"/>
      <c r="AV283" s="46"/>
      <c r="AW283" s="46"/>
      <c r="AX283" s="46"/>
      <c r="AY283" s="46"/>
    </row>
    <row r="284" spans="4:51" s="1" customFormat="1" ht="15.75" hidden="1">
      <c r="D284" s="51"/>
      <c r="E284" s="52" t="s">
        <v>24</v>
      </c>
      <c r="F284" s="49"/>
      <c r="G284" s="49"/>
      <c r="H284" s="49"/>
      <c r="I284" s="49"/>
      <c r="J284" s="49"/>
      <c r="K284" s="53">
        <f>ROUND((K281*K$4/100),1)</f>
        <v>0</v>
      </c>
      <c r="L284" s="53">
        <f>ROUND((L281*L$4/100),1)</f>
        <v>0</v>
      </c>
      <c r="M284" s="53"/>
      <c r="N284" s="54">
        <f aca="true" t="shared" si="162" ref="N284:AQ284">ROUND((N281*N$4/100),1)</f>
        <v>0</v>
      </c>
      <c r="O284" s="54">
        <f t="shared" si="162"/>
        <v>0</v>
      </c>
      <c r="P284" s="54">
        <f t="shared" si="162"/>
        <v>0</v>
      </c>
      <c r="Q284" s="54">
        <f t="shared" si="162"/>
        <v>0</v>
      </c>
      <c r="R284" s="54">
        <f t="shared" si="162"/>
        <v>0</v>
      </c>
      <c r="S284" s="54">
        <f t="shared" si="162"/>
        <v>0</v>
      </c>
      <c r="T284" s="54">
        <f t="shared" si="162"/>
        <v>0</v>
      </c>
      <c r="U284" s="54">
        <f t="shared" si="162"/>
        <v>0</v>
      </c>
      <c r="V284" s="54"/>
      <c r="W284" s="54"/>
      <c r="X284" s="54">
        <f t="shared" si="162"/>
        <v>0</v>
      </c>
      <c r="Y284" s="54">
        <f t="shared" si="162"/>
        <v>0</v>
      </c>
      <c r="Z284" s="54">
        <f t="shared" si="162"/>
        <v>0</v>
      </c>
      <c r="AA284" s="54">
        <f t="shared" si="162"/>
        <v>0</v>
      </c>
      <c r="AB284" s="54">
        <f t="shared" si="162"/>
        <v>0</v>
      </c>
      <c r="AC284" s="54">
        <f t="shared" si="162"/>
        <v>0</v>
      </c>
      <c r="AD284" s="54">
        <f t="shared" si="162"/>
        <v>0</v>
      </c>
      <c r="AE284" s="54">
        <f t="shared" si="162"/>
        <v>0</v>
      </c>
      <c r="AF284" s="54">
        <f t="shared" si="162"/>
        <v>0</v>
      </c>
      <c r="AG284" s="54">
        <f t="shared" si="162"/>
        <v>0</v>
      </c>
      <c r="AH284" s="54">
        <f t="shared" si="162"/>
        <v>0</v>
      </c>
      <c r="AI284" s="54">
        <f t="shared" si="162"/>
        <v>0</v>
      </c>
      <c r="AJ284" s="54">
        <f t="shared" si="162"/>
        <v>0</v>
      </c>
      <c r="AK284" s="54">
        <f t="shared" si="162"/>
        <v>0</v>
      </c>
      <c r="AL284" s="54">
        <f t="shared" si="162"/>
        <v>0</v>
      </c>
      <c r="AM284" s="54">
        <f t="shared" si="162"/>
        <v>0</v>
      </c>
      <c r="AN284" s="54">
        <f t="shared" si="162"/>
        <v>0</v>
      </c>
      <c r="AO284" s="54">
        <f t="shared" si="162"/>
        <v>0</v>
      </c>
      <c r="AP284" s="54">
        <f t="shared" si="162"/>
        <v>0</v>
      </c>
      <c r="AQ284" s="54">
        <f t="shared" si="162"/>
        <v>0</v>
      </c>
      <c r="AR284" s="49">
        <f t="shared" si="123"/>
        <v>0</v>
      </c>
      <c r="AT284" s="46"/>
      <c r="AU284" s="46"/>
      <c r="AV284" s="46"/>
      <c r="AW284" s="46"/>
      <c r="AX284" s="46"/>
      <c r="AY284" s="46"/>
    </row>
    <row r="285" spans="4:51" s="1" customFormat="1" ht="15.75" hidden="1">
      <c r="D285" s="51" t="s">
        <v>25</v>
      </c>
      <c r="E285" s="52" t="s">
        <v>26</v>
      </c>
      <c r="F285" s="49"/>
      <c r="G285" s="49"/>
      <c r="H285" s="49"/>
      <c r="I285" s="49"/>
      <c r="J285" s="49"/>
      <c r="K285" s="53">
        <f>K281-K282-K283-K284</f>
        <v>0</v>
      </c>
      <c r="L285" s="53">
        <f>L281-L282-L283-L284</f>
        <v>0</v>
      </c>
      <c r="M285" s="53"/>
      <c r="N285" s="54">
        <f aca="true" t="shared" si="163" ref="N285:AQ285">N281-N282-N283-N284</f>
        <v>0</v>
      </c>
      <c r="O285" s="54">
        <f t="shared" si="163"/>
        <v>0</v>
      </c>
      <c r="P285" s="54">
        <f t="shared" si="163"/>
        <v>0</v>
      </c>
      <c r="Q285" s="54">
        <f t="shared" si="163"/>
        <v>0</v>
      </c>
      <c r="R285" s="54">
        <f t="shared" si="163"/>
        <v>0</v>
      </c>
      <c r="S285" s="54">
        <f t="shared" si="163"/>
        <v>0</v>
      </c>
      <c r="T285" s="54">
        <f t="shared" si="163"/>
        <v>0</v>
      </c>
      <c r="U285" s="54">
        <f t="shared" si="163"/>
        <v>0</v>
      </c>
      <c r="V285" s="54"/>
      <c r="W285" s="54"/>
      <c r="X285" s="54">
        <f t="shared" si="163"/>
        <v>0</v>
      </c>
      <c r="Y285" s="54">
        <f t="shared" si="163"/>
        <v>0</v>
      </c>
      <c r="Z285" s="54">
        <f t="shared" si="163"/>
        <v>0</v>
      </c>
      <c r="AA285" s="54">
        <f t="shared" si="163"/>
        <v>0</v>
      </c>
      <c r="AB285" s="54">
        <f t="shared" si="163"/>
        <v>0</v>
      </c>
      <c r="AC285" s="54">
        <f t="shared" si="163"/>
        <v>0</v>
      </c>
      <c r="AD285" s="54">
        <f t="shared" si="163"/>
        <v>0</v>
      </c>
      <c r="AE285" s="54">
        <f t="shared" si="163"/>
        <v>0</v>
      </c>
      <c r="AF285" s="54">
        <f t="shared" si="163"/>
        <v>0</v>
      </c>
      <c r="AG285" s="54">
        <f t="shared" si="163"/>
        <v>0</v>
      </c>
      <c r="AH285" s="54">
        <f t="shared" si="163"/>
        <v>0</v>
      </c>
      <c r="AI285" s="54">
        <f t="shared" si="163"/>
        <v>0</v>
      </c>
      <c r="AJ285" s="54">
        <f t="shared" si="163"/>
        <v>0</v>
      </c>
      <c r="AK285" s="54">
        <f t="shared" si="163"/>
        <v>0</v>
      </c>
      <c r="AL285" s="54">
        <f t="shared" si="163"/>
        <v>0</v>
      </c>
      <c r="AM285" s="54">
        <f t="shared" si="163"/>
        <v>0</v>
      </c>
      <c r="AN285" s="54">
        <f t="shared" si="163"/>
        <v>0</v>
      </c>
      <c r="AO285" s="54">
        <f t="shared" si="163"/>
        <v>0</v>
      </c>
      <c r="AP285" s="54">
        <f t="shared" si="163"/>
        <v>0</v>
      </c>
      <c r="AQ285" s="54">
        <f t="shared" si="163"/>
        <v>0</v>
      </c>
      <c r="AR285" s="49">
        <f t="shared" si="123"/>
        <v>0</v>
      </c>
      <c r="AT285" s="46"/>
      <c r="AU285" s="46"/>
      <c r="AV285" s="46"/>
      <c r="AW285" s="46"/>
      <c r="AX285" s="46"/>
      <c r="AY285" s="46"/>
    </row>
    <row r="286" spans="4:51" s="1" customFormat="1" ht="15.75" hidden="1">
      <c r="D286" s="41"/>
      <c r="E286" s="49"/>
      <c r="F286" s="58"/>
      <c r="G286" s="58"/>
      <c r="H286" s="58"/>
      <c r="I286" s="58"/>
      <c r="J286" s="58"/>
      <c r="K286" s="55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  <c r="AF286" s="56"/>
      <c r="AG286" s="56"/>
      <c r="AH286" s="56"/>
      <c r="AI286" s="56"/>
      <c r="AJ286" s="56"/>
      <c r="AK286" s="56"/>
      <c r="AL286" s="56"/>
      <c r="AM286" s="56"/>
      <c r="AN286" s="56"/>
      <c r="AO286" s="56"/>
      <c r="AP286" s="56"/>
      <c r="AQ286" s="56"/>
      <c r="AR286" s="49">
        <f t="shared" si="123"/>
        <v>0</v>
      </c>
      <c r="AT286" s="46"/>
      <c r="AU286" s="46"/>
      <c r="AV286" s="46"/>
      <c r="AW286" s="46"/>
      <c r="AX286" s="46"/>
      <c r="AY286" s="46"/>
    </row>
    <row r="287" spans="4:51" s="1" customFormat="1" ht="15.75" hidden="1">
      <c r="D287" s="41"/>
      <c r="E287" s="49"/>
      <c r="F287" s="58"/>
      <c r="G287" s="58"/>
      <c r="H287" s="58"/>
      <c r="I287" s="58"/>
      <c r="J287" s="58"/>
      <c r="K287" s="55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  <c r="AE287" s="56"/>
      <c r="AF287" s="56"/>
      <c r="AG287" s="56"/>
      <c r="AH287" s="56"/>
      <c r="AI287" s="56"/>
      <c r="AJ287" s="56"/>
      <c r="AK287" s="56"/>
      <c r="AL287" s="56"/>
      <c r="AM287" s="56"/>
      <c r="AN287" s="56"/>
      <c r="AO287" s="56"/>
      <c r="AP287" s="56"/>
      <c r="AQ287" s="56"/>
      <c r="AR287" s="49">
        <f t="shared" si="123"/>
        <v>0</v>
      </c>
      <c r="AT287" s="46"/>
      <c r="AU287" s="46"/>
      <c r="AV287" s="46"/>
      <c r="AW287" s="46"/>
      <c r="AX287" s="46"/>
      <c r="AY287" s="46"/>
    </row>
    <row r="288" spans="3:51" s="2" customFormat="1" ht="47.25">
      <c r="C288" s="70"/>
      <c r="D288" s="57">
        <v>70732</v>
      </c>
      <c r="E288" s="48" t="s">
        <v>64</v>
      </c>
      <c r="F288" s="49"/>
      <c r="G288" s="49"/>
      <c r="H288" s="49"/>
      <c r="I288" s="49"/>
      <c r="J288" s="49"/>
      <c r="K288" s="50">
        <v>37496.3</v>
      </c>
      <c r="L288" s="49">
        <v>6468.1</v>
      </c>
      <c r="M288" s="49">
        <v>8710.5</v>
      </c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>
        <v>7920</v>
      </c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>
        <v>0</v>
      </c>
      <c r="AQ288" s="49">
        <v>0</v>
      </c>
      <c r="AR288" s="49">
        <f t="shared" si="123"/>
        <v>60594.9</v>
      </c>
      <c r="AS288" s="1"/>
      <c r="AT288" s="46">
        <f>K288/12</f>
        <v>3124.691666666667</v>
      </c>
      <c r="AU288" s="46">
        <f>L288/12</f>
        <v>539.0083333333333</v>
      </c>
      <c r="AV288" s="46">
        <f>M288/12</f>
        <v>725.875</v>
      </c>
      <c r="AW288" s="46">
        <f>W288/12</f>
        <v>0</v>
      </c>
      <c r="AX288" s="46">
        <f>AD288/12</f>
        <v>660</v>
      </c>
      <c r="AY288" s="46">
        <f>AJ288/12</f>
        <v>0</v>
      </c>
    </row>
    <row r="289" spans="4:51" s="1" customFormat="1" ht="1.5" customHeight="1" hidden="1">
      <c r="D289" s="51"/>
      <c r="E289" s="52" t="s">
        <v>22</v>
      </c>
      <c r="F289" s="49"/>
      <c r="G289" s="49"/>
      <c r="H289" s="49"/>
      <c r="I289" s="49"/>
      <c r="J289" s="49"/>
      <c r="K289" s="53">
        <f>ROUND((K288*K$2/100),1)</f>
        <v>7874.2</v>
      </c>
      <c r="L289" s="53">
        <f>ROUND((L288*L$2/100),1)</f>
        <v>1319.5</v>
      </c>
      <c r="M289" s="53"/>
      <c r="N289" s="53">
        <f>ROUND((N288*N$2/100),1)</f>
        <v>0</v>
      </c>
      <c r="O289" s="53">
        <f>ROUND((O288*O$2/100),1)</f>
        <v>0</v>
      </c>
      <c r="P289" s="54">
        <f aca="true" t="shared" si="164" ref="P289:AQ289">ROUND((P288*P$2/100),1)</f>
        <v>0</v>
      </c>
      <c r="Q289" s="54">
        <f t="shared" si="164"/>
        <v>0</v>
      </c>
      <c r="R289" s="54">
        <f t="shared" si="164"/>
        <v>0</v>
      </c>
      <c r="S289" s="54">
        <f t="shared" si="164"/>
        <v>0</v>
      </c>
      <c r="T289" s="54">
        <f t="shared" si="164"/>
        <v>0</v>
      </c>
      <c r="U289" s="54">
        <f t="shared" si="164"/>
        <v>0</v>
      </c>
      <c r="V289" s="54"/>
      <c r="W289" s="54"/>
      <c r="X289" s="54">
        <f t="shared" si="164"/>
        <v>0</v>
      </c>
      <c r="Y289" s="54">
        <f t="shared" si="164"/>
        <v>0</v>
      </c>
      <c r="Z289" s="54">
        <f t="shared" si="164"/>
        <v>0</v>
      </c>
      <c r="AA289" s="54">
        <f t="shared" si="164"/>
        <v>0</v>
      </c>
      <c r="AB289" s="54">
        <f t="shared" si="164"/>
        <v>0</v>
      </c>
      <c r="AC289" s="54">
        <f t="shared" si="164"/>
        <v>0</v>
      </c>
      <c r="AD289" s="54">
        <f t="shared" si="164"/>
        <v>4110.5</v>
      </c>
      <c r="AE289" s="54">
        <f t="shared" si="164"/>
        <v>0</v>
      </c>
      <c r="AF289" s="54">
        <f t="shared" si="164"/>
        <v>0</v>
      </c>
      <c r="AG289" s="54">
        <f t="shared" si="164"/>
        <v>0</v>
      </c>
      <c r="AH289" s="54">
        <f t="shared" si="164"/>
        <v>0</v>
      </c>
      <c r="AI289" s="54">
        <f t="shared" si="164"/>
        <v>0</v>
      </c>
      <c r="AJ289" s="54">
        <f t="shared" si="164"/>
        <v>0</v>
      </c>
      <c r="AK289" s="54">
        <f t="shared" si="164"/>
        <v>0</v>
      </c>
      <c r="AL289" s="54">
        <f t="shared" si="164"/>
        <v>0</v>
      </c>
      <c r="AM289" s="54">
        <f t="shared" si="164"/>
        <v>0</v>
      </c>
      <c r="AN289" s="54">
        <f t="shared" si="164"/>
        <v>0</v>
      </c>
      <c r="AO289" s="54">
        <f t="shared" si="164"/>
        <v>0</v>
      </c>
      <c r="AP289" s="54">
        <f t="shared" si="164"/>
        <v>0</v>
      </c>
      <c r="AQ289" s="54">
        <f t="shared" si="164"/>
        <v>0</v>
      </c>
      <c r="AR289" s="49">
        <f aca="true" t="shared" si="165" ref="AR289:AR352">K289+L289+M289+W289+AD289+AJ289+AO289</f>
        <v>13304.2</v>
      </c>
      <c r="AS289" s="1" t="b">
        <f>SUM(K288:AQ288)=AR288</f>
        <v>1</v>
      </c>
      <c r="AT289" s="46"/>
      <c r="AU289" s="46"/>
      <c r="AV289" s="46"/>
      <c r="AW289" s="46"/>
      <c r="AX289" s="46"/>
      <c r="AY289" s="46"/>
    </row>
    <row r="290" spans="4:51" s="1" customFormat="1" ht="15.75" hidden="1">
      <c r="D290" s="51"/>
      <c r="E290" s="52" t="s">
        <v>23</v>
      </c>
      <c r="F290" s="58"/>
      <c r="G290" s="58"/>
      <c r="H290" s="58"/>
      <c r="I290" s="58"/>
      <c r="J290" s="58"/>
      <c r="K290" s="53">
        <f>ROUND((K288*K$3/100),1)</f>
        <v>12073.8</v>
      </c>
      <c r="L290" s="53">
        <f>ROUND((L288*L$3/100),1)</f>
        <v>2250.9</v>
      </c>
      <c r="M290" s="53"/>
      <c r="N290" s="53">
        <f>ROUND((N288*N$3/100),1)</f>
        <v>0</v>
      </c>
      <c r="O290" s="53">
        <f>ROUND((O288*O$3/100),1)</f>
        <v>0</v>
      </c>
      <c r="P290" s="54">
        <f aca="true" t="shared" si="166" ref="P290:AQ290">ROUND((P288*P$3/100),1)</f>
        <v>0</v>
      </c>
      <c r="Q290" s="54">
        <f t="shared" si="166"/>
        <v>0</v>
      </c>
      <c r="R290" s="54">
        <f t="shared" si="166"/>
        <v>0</v>
      </c>
      <c r="S290" s="54">
        <f t="shared" si="166"/>
        <v>0</v>
      </c>
      <c r="T290" s="54">
        <f t="shared" si="166"/>
        <v>0</v>
      </c>
      <c r="U290" s="54">
        <f t="shared" si="166"/>
        <v>0</v>
      </c>
      <c r="V290" s="54"/>
      <c r="W290" s="54"/>
      <c r="X290" s="54">
        <f t="shared" si="166"/>
        <v>0</v>
      </c>
      <c r="Y290" s="54">
        <f t="shared" si="166"/>
        <v>0</v>
      </c>
      <c r="Z290" s="54">
        <f t="shared" si="166"/>
        <v>0</v>
      </c>
      <c r="AA290" s="54">
        <f t="shared" si="166"/>
        <v>0</v>
      </c>
      <c r="AB290" s="54">
        <f t="shared" si="166"/>
        <v>0</v>
      </c>
      <c r="AC290" s="54">
        <f t="shared" si="166"/>
        <v>0</v>
      </c>
      <c r="AD290" s="54">
        <f t="shared" si="166"/>
        <v>1362.2</v>
      </c>
      <c r="AE290" s="54">
        <f t="shared" si="166"/>
        <v>0</v>
      </c>
      <c r="AF290" s="54">
        <f t="shared" si="166"/>
        <v>0</v>
      </c>
      <c r="AG290" s="54">
        <f t="shared" si="166"/>
        <v>0</v>
      </c>
      <c r="AH290" s="54">
        <f t="shared" si="166"/>
        <v>0</v>
      </c>
      <c r="AI290" s="54">
        <f t="shared" si="166"/>
        <v>0</v>
      </c>
      <c r="AJ290" s="54">
        <f t="shared" si="166"/>
        <v>0</v>
      </c>
      <c r="AK290" s="54">
        <f t="shared" si="166"/>
        <v>0</v>
      </c>
      <c r="AL290" s="54">
        <f t="shared" si="166"/>
        <v>0</v>
      </c>
      <c r="AM290" s="54">
        <f t="shared" si="166"/>
        <v>0</v>
      </c>
      <c r="AN290" s="54">
        <f t="shared" si="166"/>
        <v>0</v>
      </c>
      <c r="AO290" s="54">
        <f t="shared" si="166"/>
        <v>0</v>
      </c>
      <c r="AP290" s="54">
        <f t="shared" si="166"/>
        <v>0</v>
      </c>
      <c r="AQ290" s="54">
        <f t="shared" si="166"/>
        <v>0</v>
      </c>
      <c r="AR290" s="49">
        <f t="shared" si="165"/>
        <v>15686.9</v>
      </c>
      <c r="AT290" s="46"/>
      <c r="AU290" s="46"/>
      <c r="AV290" s="46"/>
      <c r="AW290" s="46"/>
      <c r="AX290" s="46"/>
      <c r="AY290" s="46"/>
    </row>
    <row r="291" spans="4:51" s="1" customFormat="1" ht="15.75" hidden="1">
      <c r="D291" s="51"/>
      <c r="E291" s="52" t="s">
        <v>24</v>
      </c>
      <c r="F291" s="58"/>
      <c r="G291" s="58"/>
      <c r="H291" s="58"/>
      <c r="I291" s="58"/>
      <c r="J291" s="58"/>
      <c r="K291" s="53">
        <f>ROUND((K288*K$4/100),1)</f>
        <v>7161.8</v>
      </c>
      <c r="L291" s="53">
        <f>ROUND((L288*L$4/100),1)</f>
        <v>1196.6</v>
      </c>
      <c r="M291" s="53"/>
      <c r="N291" s="53">
        <f>ROUND((N288*N$4/100),1)</f>
        <v>0</v>
      </c>
      <c r="O291" s="53">
        <f>ROUND((O288*O$4/100),1)</f>
        <v>0</v>
      </c>
      <c r="P291" s="54">
        <f aca="true" t="shared" si="167" ref="P291:AQ291">ROUND((P288*P$4/100),1)</f>
        <v>0</v>
      </c>
      <c r="Q291" s="54">
        <f t="shared" si="167"/>
        <v>0</v>
      </c>
      <c r="R291" s="54">
        <f t="shared" si="167"/>
        <v>0</v>
      </c>
      <c r="S291" s="54">
        <f t="shared" si="167"/>
        <v>0</v>
      </c>
      <c r="T291" s="54">
        <f t="shared" si="167"/>
        <v>0</v>
      </c>
      <c r="U291" s="54">
        <f t="shared" si="167"/>
        <v>0</v>
      </c>
      <c r="V291" s="54"/>
      <c r="W291" s="54"/>
      <c r="X291" s="54">
        <f t="shared" si="167"/>
        <v>0</v>
      </c>
      <c r="Y291" s="54">
        <f t="shared" si="167"/>
        <v>0</v>
      </c>
      <c r="Z291" s="54">
        <f t="shared" si="167"/>
        <v>0</v>
      </c>
      <c r="AA291" s="54">
        <f t="shared" si="167"/>
        <v>0</v>
      </c>
      <c r="AB291" s="54">
        <f t="shared" si="167"/>
        <v>0</v>
      </c>
      <c r="AC291" s="54">
        <f t="shared" si="167"/>
        <v>0</v>
      </c>
      <c r="AD291" s="54">
        <f t="shared" si="167"/>
        <v>799.9</v>
      </c>
      <c r="AE291" s="54">
        <f t="shared" si="167"/>
        <v>0</v>
      </c>
      <c r="AF291" s="54">
        <f t="shared" si="167"/>
        <v>0</v>
      </c>
      <c r="AG291" s="54">
        <f t="shared" si="167"/>
        <v>0</v>
      </c>
      <c r="AH291" s="54">
        <f t="shared" si="167"/>
        <v>0</v>
      </c>
      <c r="AI291" s="54">
        <f t="shared" si="167"/>
        <v>0</v>
      </c>
      <c r="AJ291" s="54">
        <f t="shared" si="167"/>
        <v>0</v>
      </c>
      <c r="AK291" s="54">
        <f t="shared" si="167"/>
        <v>0</v>
      </c>
      <c r="AL291" s="54">
        <f t="shared" si="167"/>
        <v>0</v>
      </c>
      <c r="AM291" s="54">
        <f t="shared" si="167"/>
        <v>0</v>
      </c>
      <c r="AN291" s="54">
        <f t="shared" si="167"/>
        <v>0</v>
      </c>
      <c r="AO291" s="54">
        <f t="shared" si="167"/>
        <v>0</v>
      </c>
      <c r="AP291" s="54">
        <f t="shared" si="167"/>
        <v>0</v>
      </c>
      <c r="AQ291" s="54">
        <f t="shared" si="167"/>
        <v>0</v>
      </c>
      <c r="AR291" s="49">
        <f t="shared" si="165"/>
        <v>9158.3</v>
      </c>
      <c r="AT291" s="46"/>
      <c r="AU291" s="46"/>
      <c r="AV291" s="46"/>
      <c r="AW291" s="46"/>
      <c r="AX291" s="46"/>
      <c r="AY291" s="46"/>
    </row>
    <row r="292" spans="4:51" s="1" customFormat="1" ht="12" customHeight="1" hidden="1">
      <c r="D292" s="51" t="s">
        <v>25</v>
      </c>
      <c r="E292" s="52" t="s">
        <v>26</v>
      </c>
      <c r="F292" s="58"/>
      <c r="G292" s="58"/>
      <c r="H292" s="58"/>
      <c r="I292" s="58"/>
      <c r="J292" s="58"/>
      <c r="K292" s="53">
        <f>K288-K289-K290-K291</f>
        <v>10386.500000000004</v>
      </c>
      <c r="L292" s="53">
        <f>L288-L289-L290-L291</f>
        <v>1701.1000000000004</v>
      </c>
      <c r="M292" s="53"/>
      <c r="N292" s="53">
        <f>N288-N289-N290-N291</f>
        <v>0</v>
      </c>
      <c r="O292" s="53">
        <f>O288-O289-O290-O291</f>
        <v>0</v>
      </c>
      <c r="P292" s="54">
        <f aca="true" t="shared" si="168" ref="P292:AQ292">P288-P289-P290-P291</f>
        <v>0</v>
      </c>
      <c r="Q292" s="54">
        <f t="shared" si="168"/>
        <v>0</v>
      </c>
      <c r="R292" s="54">
        <f t="shared" si="168"/>
        <v>0</v>
      </c>
      <c r="S292" s="54">
        <f t="shared" si="168"/>
        <v>0</v>
      </c>
      <c r="T292" s="54">
        <f t="shared" si="168"/>
        <v>0</v>
      </c>
      <c r="U292" s="54">
        <f t="shared" si="168"/>
        <v>0</v>
      </c>
      <c r="V292" s="54"/>
      <c r="W292" s="54"/>
      <c r="X292" s="54">
        <f t="shared" si="168"/>
        <v>0</v>
      </c>
      <c r="Y292" s="54">
        <f t="shared" si="168"/>
        <v>0</v>
      </c>
      <c r="Z292" s="54">
        <f t="shared" si="168"/>
        <v>0</v>
      </c>
      <c r="AA292" s="54">
        <f t="shared" si="168"/>
        <v>0</v>
      </c>
      <c r="AB292" s="54">
        <f t="shared" si="168"/>
        <v>0</v>
      </c>
      <c r="AC292" s="54">
        <f t="shared" si="168"/>
        <v>0</v>
      </c>
      <c r="AD292" s="54">
        <f t="shared" si="168"/>
        <v>1647.4</v>
      </c>
      <c r="AE292" s="54">
        <f t="shared" si="168"/>
        <v>0</v>
      </c>
      <c r="AF292" s="54">
        <f t="shared" si="168"/>
        <v>0</v>
      </c>
      <c r="AG292" s="54">
        <f t="shared" si="168"/>
        <v>0</v>
      </c>
      <c r="AH292" s="54">
        <f t="shared" si="168"/>
        <v>0</v>
      </c>
      <c r="AI292" s="54">
        <f t="shared" si="168"/>
        <v>0</v>
      </c>
      <c r="AJ292" s="54">
        <f t="shared" si="168"/>
        <v>0</v>
      </c>
      <c r="AK292" s="54">
        <f t="shared" si="168"/>
        <v>0</v>
      </c>
      <c r="AL292" s="54">
        <f t="shared" si="168"/>
        <v>0</v>
      </c>
      <c r="AM292" s="54">
        <f t="shared" si="168"/>
        <v>0</v>
      </c>
      <c r="AN292" s="54">
        <f t="shared" si="168"/>
        <v>0</v>
      </c>
      <c r="AO292" s="54">
        <f t="shared" si="168"/>
        <v>0</v>
      </c>
      <c r="AP292" s="54">
        <f t="shared" si="168"/>
        <v>0</v>
      </c>
      <c r="AQ292" s="54">
        <f t="shared" si="168"/>
        <v>0</v>
      </c>
      <c r="AR292" s="49">
        <f t="shared" si="165"/>
        <v>13735.000000000004</v>
      </c>
      <c r="AT292" s="46"/>
      <c r="AU292" s="46"/>
      <c r="AV292" s="46"/>
      <c r="AW292" s="46"/>
      <c r="AX292" s="46"/>
      <c r="AY292" s="46"/>
    </row>
    <row r="293" spans="4:51" s="1" customFormat="1" ht="0.75" customHeight="1" hidden="1">
      <c r="D293" s="41"/>
      <c r="E293" s="49"/>
      <c r="F293" s="58"/>
      <c r="G293" s="58"/>
      <c r="H293" s="58"/>
      <c r="I293" s="58"/>
      <c r="J293" s="58"/>
      <c r="K293" s="55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  <c r="AR293" s="49">
        <f t="shared" si="165"/>
        <v>0</v>
      </c>
      <c r="AT293" s="46"/>
      <c r="AU293" s="46"/>
      <c r="AV293" s="46"/>
      <c r="AW293" s="46"/>
      <c r="AX293" s="46"/>
      <c r="AY293" s="46"/>
    </row>
    <row r="294" spans="4:51" s="1" customFormat="1" ht="15.75" hidden="1">
      <c r="D294" s="41"/>
      <c r="E294" s="49"/>
      <c r="F294" s="58"/>
      <c r="G294" s="58"/>
      <c r="H294" s="58"/>
      <c r="I294" s="58"/>
      <c r="J294" s="58"/>
      <c r="K294" s="55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  <c r="AR294" s="49">
        <f t="shared" si="165"/>
        <v>0</v>
      </c>
      <c r="AT294" s="46"/>
      <c r="AU294" s="46"/>
      <c r="AV294" s="46"/>
      <c r="AW294" s="46"/>
      <c r="AX294" s="46"/>
      <c r="AY294" s="46"/>
    </row>
    <row r="295" spans="4:51" s="1" customFormat="1" ht="47.25" hidden="1">
      <c r="D295" s="67">
        <v>70732</v>
      </c>
      <c r="E295" s="48" t="s">
        <v>65</v>
      </c>
      <c r="F295" s="49"/>
      <c r="G295" s="49"/>
      <c r="H295" s="49"/>
      <c r="I295" s="49"/>
      <c r="J295" s="49"/>
      <c r="K295" s="50"/>
      <c r="L295" s="49"/>
      <c r="M295" s="49">
        <v>0</v>
      </c>
      <c r="N295" s="49"/>
      <c r="O295" s="49"/>
      <c r="P295" s="49"/>
      <c r="Q295" s="49"/>
      <c r="R295" s="49"/>
      <c r="S295" s="49"/>
      <c r="T295" s="49"/>
      <c r="U295" s="49"/>
      <c r="V295" s="49"/>
      <c r="W295" s="49">
        <v>0</v>
      </c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49">
        <f t="shared" si="165"/>
        <v>0</v>
      </c>
      <c r="AT295" s="46"/>
      <c r="AU295" s="46"/>
      <c r="AV295" s="46"/>
      <c r="AW295" s="46"/>
      <c r="AX295" s="46"/>
      <c r="AY295" s="46"/>
    </row>
    <row r="296" spans="4:51" s="1" customFormat="1" ht="15.75" hidden="1">
      <c r="D296" s="51"/>
      <c r="E296" s="52" t="s">
        <v>22</v>
      </c>
      <c r="F296" s="49"/>
      <c r="G296" s="49"/>
      <c r="H296" s="49"/>
      <c r="I296" s="49"/>
      <c r="J296" s="49"/>
      <c r="K296" s="53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49">
        <f t="shared" si="165"/>
        <v>0</v>
      </c>
      <c r="AS296" s="1" t="b">
        <f>SUM(K295:Z295)=AR295</f>
        <v>1</v>
      </c>
      <c r="AT296" s="46"/>
      <c r="AU296" s="46"/>
      <c r="AV296" s="46"/>
      <c r="AW296" s="46"/>
      <c r="AX296" s="46"/>
      <c r="AY296" s="46"/>
    </row>
    <row r="297" spans="4:51" s="1" customFormat="1" ht="15.75" hidden="1">
      <c r="D297" s="51"/>
      <c r="E297" s="52" t="s">
        <v>23</v>
      </c>
      <c r="F297" s="49"/>
      <c r="G297" s="49"/>
      <c r="H297" s="49"/>
      <c r="I297" s="49"/>
      <c r="J297" s="49"/>
      <c r="K297" s="53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49">
        <f t="shared" si="165"/>
        <v>0</v>
      </c>
      <c r="AT297" s="46"/>
      <c r="AU297" s="46"/>
      <c r="AV297" s="46"/>
      <c r="AW297" s="46"/>
      <c r="AX297" s="46"/>
      <c r="AY297" s="46"/>
    </row>
    <row r="298" spans="4:51" s="1" customFormat="1" ht="15.75" hidden="1">
      <c r="D298" s="51"/>
      <c r="E298" s="52" t="s">
        <v>24</v>
      </c>
      <c r="F298" s="49"/>
      <c r="G298" s="49"/>
      <c r="H298" s="49"/>
      <c r="I298" s="49"/>
      <c r="J298" s="49"/>
      <c r="K298" s="53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49">
        <f t="shared" si="165"/>
        <v>0</v>
      </c>
      <c r="AT298" s="46"/>
      <c r="AU298" s="46"/>
      <c r="AV298" s="46"/>
      <c r="AW298" s="46"/>
      <c r="AX298" s="46"/>
      <c r="AY298" s="46"/>
    </row>
    <row r="299" spans="4:51" s="1" customFormat="1" ht="9.75" customHeight="1" hidden="1">
      <c r="D299" s="51" t="s">
        <v>25</v>
      </c>
      <c r="E299" s="52" t="s">
        <v>26</v>
      </c>
      <c r="F299" s="49"/>
      <c r="G299" s="49"/>
      <c r="H299" s="49"/>
      <c r="I299" s="49"/>
      <c r="J299" s="49"/>
      <c r="K299" s="53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49">
        <f t="shared" si="165"/>
        <v>0</v>
      </c>
      <c r="AT299" s="46"/>
      <c r="AU299" s="46"/>
      <c r="AV299" s="46"/>
      <c r="AW299" s="46"/>
      <c r="AX299" s="46"/>
      <c r="AY299" s="46"/>
    </row>
    <row r="300" spans="4:51" s="1" customFormat="1" ht="13.5" customHeight="1" hidden="1">
      <c r="D300" s="41"/>
      <c r="E300" s="49"/>
      <c r="F300" s="49"/>
      <c r="G300" s="49"/>
      <c r="H300" s="49"/>
      <c r="I300" s="49"/>
      <c r="J300" s="49"/>
      <c r="K300" s="60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49">
        <f t="shared" si="165"/>
        <v>0</v>
      </c>
      <c r="AT300" s="46"/>
      <c r="AU300" s="46"/>
      <c r="AV300" s="46"/>
      <c r="AW300" s="46"/>
      <c r="AX300" s="46"/>
      <c r="AY300" s="46"/>
    </row>
    <row r="301" spans="4:51" s="1" customFormat="1" ht="5.25" customHeight="1" hidden="1">
      <c r="D301" s="41"/>
      <c r="E301" s="49"/>
      <c r="F301" s="49"/>
      <c r="G301" s="49"/>
      <c r="H301" s="49"/>
      <c r="I301" s="49"/>
      <c r="J301" s="49"/>
      <c r="K301" s="60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49">
        <f t="shared" si="165"/>
        <v>0</v>
      </c>
      <c r="AT301" s="46"/>
      <c r="AU301" s="46"/>
      <c r="AV301" s="46"/>
      <c r="AW301" s="46"/>
      <c r="AX301" s="46"/>
      <c r="AY301" s="46"/>
    </row>
    <row r="302" spans="4:51" s="2" customFormat="1" ht="47.25" hidden="1">
      <c r="D302" s="67">
        <v>70732</v>
      </c>
      <c r="E302" s="48" t="s">
        <v>66</v>
      </c>
      <c r="F302" s="49"/>
      <c r="G302" s="49"/>
      <c r="H302" s="49"/>
      <c r="I302" s="49"/>
      <c r="J302" s="49"/>
      <c r="K302" s="50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49">
        <f t="shared" si="165"/>
        <v>0</v>
      </c>
      <c r="AT302" s="46"/>
      <c r="AU302" s="46"/>
      <c r="AV302" s="46"/>
      <c r="AW302" s="46"/>
      <c r="AX302" s="46"/>
      <c r="AY302" s="46"/>
    </row>
    <row r="303" spans="4:51" s="1" customFormat="1" ht="15.75" hidden="1">
      <c r="D303" s="51"/>
      <c r="E303" s="52" t="s">
        <v>22</v>
      </c>
      <c r="F303" s="49"/>
      <c r="G303" s="49"/>
      <c r="H303" s="49"/>
      <c r="I303" s="49"/>
      <c r="J303" s="49"/>
      <c r="K303" s="53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49">
        <f t="shared" si="165"/>
        <v>0</v>
      </c>
      <c r="AS303" s="1" t="b">
        <f>SUM(K302:Z302)=AR302</f>
        <v>1</v>
      </c>
      <c r="AT303" s="46"/>
      <c r="AU303" s="46"/>
      <c r="AV303" s="46"/>
      <c r="AW303" s="46"/>
      <c r="AX303" s="46"/>
      <c r="AY303" s="46"/>
    </row>
    <row r="304" spans="4:51" s="1" customFormat="1" ht="15.75" hidden="1">
      <c r="D304" s="51"/>
      <c r="E304" s="52" t="s">
        <v>23</v>
      </c>
      <c r="F304" s="49"/>
      <c r="G304" s="49"/>
      <c r="H304" s="49"/>
      <c r="I304" s="49"/>
      <c r="J304" s="49"/>
      <c r="K304" s="53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49">
        <f t="shared" si="165"/>
        <v>0</v>
      </c>
      <c r="AT304" s="46"/>
      <c r="AU304" s="46"/>
      <c r="AV304" s="46"/>
      <c r="AW304" s="46"/>
      <c r="AX304" s="46"/>
      <c r="AY304" s="46"/>
    </row>
    <row r="305" spans="4:51" s="1" customFormat="1" ht="15.75" hidden="1">
      <c r="D305" s="51"/>
      <c r="E305" s="52" t="s">
        <v>24</v>
      </c>
      <c r="F305" s="49"/>
      <c r="G305" s="49"/>
      <c r="H305" s="49"/>
      <c r="I305" s="49"/>
      <c r="J305" s="49"/>
      <c r="K305" s="53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49">
        <f t="shared" si="165"/>
        <v>0</v>
      </c>
      <c r="AT305" s="46"/>
      <c r="AU305" s="46"/>
      <c r="AV305" s="46"/>
      <c r="AW305" s="46"/>
      <c r="AX305" s="46"/>
      <c r="AY305" s="46"/>
    </row>
    <row r="306" spans="4:51" s="1" customFormat="1" ht="15.75" hidden="1">
      <c r="D306" s="51" t="s">
        <v>25</v>
      </c>
      <c r="E306" s="52" t="s">
        <v>26</v>
      </c>
      <c r="F306" s="49"/>
      <c r="G306" s="49"/>
      <c r="H306" s="49"/>
      <c r="I306" s="49"/>
      <c r="J306" s="49"/>
      <c r="K306" s="53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49">
        <f t="shared" si="165"/>
        <v>0</v>
      </c>
      <c r="AT306" s="46"/>
      <c r="AU306" s="46"/>
      <c r="AV306" s="46"/>
      <c r="AW306" s="46"/>
      <c r="AX306" s="46"/>
      <c r="AY306" s="46"/>
    </row>
    <row r="307" spans="4:51" s="1" customFormat="1" ht="15.75" hidden="1">
      <c r="D307" s="41"/>
      <c r="E307" s="49"/>
      <c r="F307" s="49"/>
      <c r="G307" s="49"/>
      <c r="H307" s="49"/>
      <c r="I307" s="49"/>
      <c r="J307" s="49"/>
      <c r="K307" s="60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49">
        <f t="shared" si="165"/>
        <v>0</v>
      </c>
      <c r="AT307" s="46"/>
      <c r="AU307" s="46"/>
      <c r="AV307" s="46"/>
      <c r="AW307" s="46"/>
      <c r="AX307" s="46"/>
      <c r="AY307" s="46"/>
    </row>
    <row r="308" spans="4:51" s="1" customFormat="1" ht="6" customHeight="1" hidden="1">
      <c r="D308" s="41"/>
      <c r="E308" s="49"/>
      <c r="F308" s="49"/>
      <c r="G308" s="49"/>
      <c r="H308" s="49"/>
      <c r="I308" s="49"/>
      <c r="J308" s="49"/>
      <c r="K308" s="60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49">
        <f t="shared" si="165"/>
        <v>0</v>
      </c>
      <c r="AT308" s="46"/>
      <c r="AU308" s="46"/>
      <c r="AV308" s="46"/>
      <c r="AW308" s="46"/>
      <c r="AX308" s="46"/>
      <c r="AY308" s="46"/>
    </row>
    <row r="309" spans="4:51" s="2" customFormat="1" ht="47.25" hidden="1">
      <c r="D309" s="67">
        <v>70732</v>
      </c>
      <c r="E309" s="48" t="s">
        <v>67</v>
      </c>
      <c r="F309" s="49"/>
      <c r="G309" s="49"/>
      <c r="H309" s="49"/>
      <c r="I309" s="49"/>
      <c r="J309" s="49"/>
      <c r="K309" s="50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49">
        <f t="shared" si="165"/>
        <v>0</v>
      </c>
      <c r="AT309" s="46"/>
      <c r="AU309" s="46"/>
      <c r="AV309" s="46"/>
      <c r="AW309" s="46"/>
      <c r="AX309" s="46"/>
      <c r="AY309" s="46"/>
    </row>
    <row r="310" spans="4:51" s="1" customFormat="1" ht="15.75" hidden="1">
      <c r="D310" s="51"/>
      <c r="E310" s="52" t="s">
        <v>22</v>
      </c>
      <c r="F310" s="49"/>
      <c r="G310" s="49"/>
      <c r="H310" s="49"/>
      <c r="I310" s="49"/>
      <c r="J310" s="49"/>
      <c r="K310" s="53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49">
        <f t="shared" si="165"/>
        <v>0</v>
      </c>
      <c r="AS310" s="1" t="b">
        <f>SUM(K309:Z309)=AR309</f>
        <v>1</v>
      </c>
      <c r="AT310" s="46"/>
      <c r="AU310" s="46"/>
      <c r="AV310" s="46"/>
      <c r="AW310" s="46"/>
      <c r="AX310" s="46"/>
      <c r="AY310" s="46"/>
    </row>
    <row r="311" spans="4:51" s="1" customFormat="1" ht="15.75" hidden="1">
      <c r="D311" s="51"/>
      <c r="E311" s="52" t="s">
        <v>23</v>
      </c>
      <c r="F311" s="49"/>
      <c r="G311" s="49"/>
      <c r="H311" s="49"/>
      <c r="I311" s="49"/>
      <c r="J311" s="49"/>
      <c r="K311" s="53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49">
        <f t="shared" si="165"/>
        <v>0</v>
      </c>
      <c r="AT311" s="46"/>
      <c r="AU311" s="46"/>
      <c r="AV311" s="46"/>
      <c r="AW311" s="46"/>
      <c r="AX311" s="46"/>
      <c r="AY311" s="46"/>
    </row>
    <row r="312" spans="4:51" s="1" customFormat="1" ht="15.75" hidden="1">
      <c r="D312" s="51"/>
      <c r="E312" s="52" t="s">
        <v>24</v>
      </c>
      <c r="F312" s="49"/>
      <c r="G312" s="49"/>
      <c r="H312" s="49"/>
      <c r="I312" s="49"/>
      <c r="J312" s="49"/>
      <c r="K312" s="53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49">
        <f t="shared" si="165"/>
        <v>0</v>
      </c>
      <c r="AT312" s="46"/>
      <c r="AU312" s="46"/>
      <c r="AV312" s="46"/>
      <c r="AW312" s="46"/>
      <c r="AX312" s="46"/>
      <c r="AY312" s="46"/>
    </row>
    <row r="313" spans="4:51" s="1" customFormat="1" ht="15.75" hidden="1">
      <c r="D313" s="51" t="s">
        <v>25</v>
      </c>
      <c r="E313" s="52" t="s">
        <v>26</v>
      </c>
      <c r="F313" s="49"/>
      <c r="G313" s="49"/>
      <c r="H313" s="49"/>
      <c r="I313" s="49"/>
      <c r="J313" s="49"/>
      <c r="K313" s="53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49">
        <f t="shared" si="165"/>
        <v>0</v>
      </c>
      <c r="AT313" s="46"/>
      <c r="AU313" s="46"/>
      <c r="AV313" s="46"/>
      <c r="AW313" s="46"/>
      <c r="AX313" s="46"/>
      <c r="AY313" s="46"/>
    </row>
    <row r="314" spans="4:51" s="1" customFormat="1" ht="15.75" hidden="1">
      <c r="D314" s="41"/>
      <c r="E314" s="49"/>
      <c r="F314" s="49"/>
      <c r="G314" s="49"/>
      <c r="H314" s="49"/>
      <c r="I314" s="49"/>
      <c r="J314" s="49"/>
      <c r="K314" s="60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49">
        <f t="shared" si="165"/>
        <v>0</v>
      </c>
      <c r="AT314" s="46"/>
      <c r="AU314" s="46"/>
      <c r="AV314" s="46"/>
      <c r="AW314" s="46"/>
      <c r="AX314" s="46"/>
      <c r="AY314" s="46"/>
    </row>
    <row r="315" spans="4:51" s="1" customFormat="1" ht="6" customHeight="1" hidden="1">
      <c r="D315" s="41"/>
      <c r="E315" s="49"/>
      <c r="F315" s="49"/>
      <c r="G315" s="49"/>
      <c r="H315" s="49"/>
      <c r="I315" s="49"/>
      <c r="J315" s="49"/>
      <c r="K315" s="60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49">
        <f t="shared" si="165"/>
        <v>0</v>
      </c>
      <c r="AT315" s="46"/>
      <c r="AU315" s="46"/>
      <c r="AV315" s="46"/>
      <c r="AW315" s="46"/>
      <c r="AX315" s="46"/>
      <c r="AY315" s="46"/>
    </row>
    <row r="316" spans="4:51" s="2" customFormat="1" ht="0.75" customHeight="1" hidden="1">
      <c r="D316" s="67">
        <v>70732</v>
      </c>
      <c r="E316" s="48" t="s">
        <v>68</v>
      </c>
      <c r="F316" s="49"/>
      <c r="G316" s="49"/>
      <c r="H316" s="49"/>
      <c r="I316" s="49"/>
      <c r="J316" s="49"/>
      <c r="K316" s="50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  <c r="AP316" s="49"/>
      <c r="AQ316" s="49"/>
      <c r="AR316" s="49">
        <f t="shared" si="165"/>
        <v>0</v>
      </c>
      <c r="AT316" s="46"/>
      <c r="AU316" s="46"/>
      <c r="AV316" s="46"/>
      <c r="AW316" s="46"/>
      <c r="AX316" s="46"/>
      <c r="AY316" s="46"/>
    </row>
    <row r="317" spans="4:51" s="1" customFormat="1" ht="15.75" hidden="1">
      <c r="D317" s="51"/>
      <c r="E317" s="52" t="s">
        <v>22</v>
      </c>
      <c r="F317" s="49"/>
      <c r="G317" s="49"/>
      <c r="H317" s="49"/>
      <c r="I317" s="49"/>
      <c r="J317" s="49"/>
      <c r="K317" s="53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49">
        <f t="shared" si="165"/>
        <v>0</v>
      </c>
      <c r="AS317" s="1" t="b">
        <f>SUM(K316:Z316)=AR316</f>
        <v>1</v>
      </c>
      <c r="AT317" s="46"/>
      <c r="AU317" s="46"/>
      <c r="AV317" s="46"/>
      <c r="AW317" s="46"/>
      <c r="AX317" s="46"/>
      <c r="AY317" s="46"/>
    </row>
    <row r="318" spans="4:51" s="1" customFormat="1" ht="15.75" hidden="1">
      <c r="D318" s="51"/>
      <c r="E318" s="52" t="s">
        <v>23</v>
      </c>
      <c r="F318" s="49"/>
      <c r="G318" s="49"/>
      <c r="H318" s="49"/>
      <c r="I318" s="49"/>
      <c r="J318" s="49"/>
      <c r="K318" s="53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49">
        <f t="shared" si="165"/>
        <v>0</v>
      </c>
      <c r="AT318" s="46"/>
      <c r="AU318" s="46"/>
      <c r="AV318" s="46"/>
      <c r="AW318" s="46"/>
      <c r="AX318" s="46"/>
      <c r="AY318" s="46"/>
    </row>
    <row r="319" spans="4:51" s="1" customFormat="1" ht="15.75" hidden="1">
      <c r="D319" s="51"/>
      <c r="E319" s="52" t="s">
        <v>24</v>
      </c>
      <c r="F319" s="49"/>
      <c r="G319" s="49"/>
      <c r="H319" s="49"/>
      <c r="I319" s="49"/>
      <c r="J319" s="49"/>
      <c r="K319" s="53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49">
        <f t="shared" si="165"/>
        <v>0</v>
      </c>
      <c r="AT319" s="46"/>
      <c r="AU319" s="46"/>
      <c r="AV319" s="46"/>
      <c r="AW319" s="46"/>
      <c r="AX319" s="46"/>
      <c r="AY319" s="46"/>
    </row>
    <row r="320" spans="4:51" s="1" customFormat="1" ht="15.75" hidden="1">
      <c r="D320" s="51" t="s">
        <v>25</v>
      </c>
      <c r="E320" s="52" t="s">
        <v>26</v>
      </c>
      <c r="F320" s="49"/>
      <c r="G320" s="49"/>
      <c r="H320" s="49"/>
      <c r="I320" s="49"/>
      <c r="J320" s="49"/>
      <c r="K320" s="53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49">
        <f t="shared" si="165"/>
        <v>0</v>
      </c>
      <c r="AT320" s="46"/>
      <c r="AU320" s="46"/>
      <c r="AV320" s="46"/>
      <c r="AW320" s="46"/>
      <c r="AX320" s="46"/>
      <c r="AY320" s="46"/>
    </row>
    <row r="321" spans="4:51" s="1" customFormat="1" ht="15.75" hidden="1">
      <c r="D321" s="41"/>
      <c r="E321" s="49"/>
      <c r="F321" s="49"/>
      <c r="G321" s="49"/>
      <c r="H321" s="49"/>
      <c r="I321" s="49"/>
      <c r="J321" s="49"/>
      <c r="K321" s="60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  <c r="AR321" s="49">
        <f t="shared" si="165"/>
        <v>0</v>
      </c>
      <c r="AT321" s="46"/>
      <c r="AU321" s="46"/>
      <c r="AV321" s="46"/>
      <c r="AW321" s="46"/>
      <c r="AX321" s="46"/>
      <c r="AY321" s="46"/>
    </row>
    <row r="322" spans="4:51" s="1" customFormat="1" ht="12.75" customHeight="1" hidden="1">
      <c r="D322" s="41"/>
      <c r="E322" s="49"/>
      <c r="F322" s="49"/>
      <c r="G322" s="49"/>
      <c r="H322" s="49"/>
      <c r="I322" s="49"/>
      <c r="J322" s="49"/>
      <c r="K322" s="60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  <c r="AR322" s="49">
        <f t="shared" si="165"/>
        <v>0</v>
      </c>
      <c r="AT322" s="46"/>
      <c r="AU322" s="46"/>
      <c r="AV322" s="46"/>
      <c r="AW322" s="46"/>
      <c r="AX322" s="46"/>
      <c r="AY322" s="46"/>
    </row>
    <row r="323" spans="4:51" s="2" customFormat="1" ht="47.25" hidden="1">
      <c r="D323" s="57">
        <v>70732</v>
      </c>
      <c r="E323" s="48" t="s">
        <v>69</v>
      </c>
      <c r="F323" s="49"/>
      <c r="G323" s="49"/>
      <c r="H323" s="49"/>
      <c r="I323" s="49"/>
      <c r="J323" s="49"/>
      <c r="K323" s="50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  <c r="AJ323" s="49"/>
      <c r="AK323" s="49">
        <v>0</v>
      </c>
      <c r="AL323" s="49">
        <v>0</v>
      </c>
      <c r="AM323" s="49">
        <v>0</v>
      </c>
      <c r="AN323" s="49">
        <v>0</v>
      </c>
      <c r="AO323" s="49">
        <v>0</v>
      </c>
      <c r="AP323" s="49">
        <v>0</v>
      </c>
      <c r="AQ323" s="49">
        <v>0</v>
      </c>
      <c r="AR323" s="49">
        <f t="shared" si="165"/>
        <v>0</v>
      </c>
      <c r="AS323" s="1"/>
      <c r="AT323" s="46"/>
      <c r="AU323" s="46"/>
      <c r="AV323" s="46"/>
      <c r="AW323" s="46"/>
      <c r="AX323" s="46"/>
      <c r="AY323" s="46"/>
    </row>
    <row r="324" spans="4:51" s="1" customFormat="1" ht="15.75" hidden="1">
      <c r="D324" s="51"/>
      <c r="E324" s="52" t="s">
        <v>22</v>
      </c>
      <c r="F324" s="49"/>
      <c r="G324" s="49"/>
      <c r="H324" s="49"/>
      <c r="I324" s="49"/>
      <c r="J324" s="49"/>
      <c r="K324" s="53">
        <f aca="true" t="shared" si="169" ref="K324:AQ324">ROUND((K323*K$2/100),1)</f>
        <v>0</v>
      </c>
      <c r="L324" s="53">
        <f>ROUND((L323*L$2/100),1)</f>
        <v>0</v>
      </c>
      <c r="M324" s="53"/>
      <c r="N324" s="54">
        <f t="shared" si="169"/>
        <v>0</v>
      </c>
      <c r="O324" s="54">
        <f t="shared" si="169"/>
        <v>0</v>
      </c>
      <c r="P324" s="54">
        <f t="shared" si="169"/>
        <v>0</v>
      </c>
      <c r="Q324" s="54">
        <f t="shared" si="169"/>
        <v>0</v>
      </c>
      <c r="R324" s="54">
        <f t="shared" si="169"/>
        <v>0</v>
      </c>
      <c r="S324" s="54">
        <f t="shared" si="169"/>
        <v>0</v>
      </c>
      <c r="T324" s="54">
        <f t="shared" si="169"/>
        <v>0</v>
      </c>
      <c r="U324" s="54">
        <f t="shared" si="169"/>
        <v>0</v>
      </c>
      <c r="V324" s="54"/>
      <c r="W324" s="54"/>
      <c r="X324" s="54">
        <f t="shared" si="169"/>
        <v>0</v>
      </c>
      <c r="Y324" s="54">
        <f t="shared" si="169"/>
        <v>0</v>
      </c>
      <c r="Z324" s="54">
        <f t="shared" si="169"/>
        <v>0</v>
      </c>
      <c r="AA324" s="54">
        <f t="shared" si="169"/>
        <v>0</v>
      </c>
      <c r="AB324" s="54">
        <f t="shared" si="169"/>
        <v>0</v>
      </c>
      <c r="AC324" s="54">
        <f t="shared" si="169"/>
        <v>0</v>
      </c>
      <c r="AD324" s="54">
        <f t="shared" si="169"/>
        <v>0</v>
      </c>
      <c r="AE324" s="54">
        <f t="shared" si="169"/>
        <v>0</v>
      </c>
      <c r="AF324" s="54">
        <f t="shared" si="169"/>
        <v>0</v>
      </c>
      <c r="AG324" s="54">
        <f t="shared" si="169"/>
        <v>0</v>
      </c>
      <c r="AH324" s="54">
        <f t="shared" si="169"/>
        <v>0</v>
      </c>
      <c r="AI324" s="54">
        <f t="shared" si="169"/>
        <v>0</v>
      </c>
      <c r="AJ324" s="54">
        <f t="shared" si="169"/>
        <v>0</v>
      </c>
      <c r="AK324" s="54">
        <f t="shared" si="169"/>
        <v>0</v>
      </c>
      <c r="AL324" s="54">
        <f t="shared" si="169"/>
        <v>0</v>
      </c>
      <c r="AM324" s="54">
        <f t="shared" si="169"/>
        <v>0</v>
      </c>
      <c r="AN324" s="54">
        <f t="shared" si="169"/>
        <v>0</v>
      </c>
      <c r="AO324" s="54">
        <f t="shared" si="169"/>
        <v>0</v>
      </c>
      <c r="AP324" s="54">
        <f t="shared" si="169"/>
        <v>0</v>
      </c>
      <c r="AQ324" s="54">
        <f t="shared" si="169"/>
        <v>0</v>
      </c>
      <c r="AR324" s="49">
        <f t="shared" si="165"/>
        <v>0</v>
      </c>
      <c r="AS324" s="1" t="b">
        <f>SUM(K323:AQ323)=AR323</f>
        <v>1</v>
      </c>
      <c r="AT324" s="46"/>
      <c r="AU324" s="46"/>
      <c r="AV324" s="46"/>
      <c r="AW324" s="46"/>
      <c r="AX324" s="46"/>
      <c r="AY324" s="46"/>
    </row>
    <row r="325" spans="4:51" s="1" customFormat="1" ht="15.75" hidden="1">
      <c r="D325" s="51"/>
      <c r="E325" s="52" t="s">
        <v>23</v>
      </c>
      <c r="F325" s="49"/>
      <c r="G325" s="49"/>
      <c r="H325" s="49"/>
      <c r="I325" s="49"/>
      <c r="J325" s="49"/>
      <c r="K325" s="53">
        <f aca="true" t="shared" si="170" ref="K325:AQ325">ROUND((K323*K$3/100),1)</f>
        <v>0</v>
      </c>
      <c r="L325" s="53">
        <f>ROUND((L323*L$3/100),1)</f>
        <v>0</v>
      </c>
      <c r="M325" s="53"/>
      <c r="N325" s="54">
        <f t="shared" si="170"/>
        <v>0</v>
      </c>
      <c r="O325" s="54">
        <f t="shared" si="170"/>
        <v>0</v>
      </c>
      <c r="P325" s="54">
        <f t="shared" si="170"/>
        <v>0</v>
      </c>
      <c r="Q325" s="54">
        <f t="shared" si="170"/>
        <v>0</v>
      </c>
      <c r="R325" s="54">
        <f t="shared" si="170"/>
        <v>0</v>
      </c>
      <c r="S325" s="54">
        <f t="shared" si="170"/>
        <v>0</v>
      </c>
      <c r="T325" s="54">
        <f t="shared" si="170"/>
        <v>0</v>
      </c>
      <c r="U325" s="54">
        <f t="shared" si="170"/>
        <v>0</v>
      </c>
      <c r="V325" s="54"/>
      <c r="W325" s="54"/>
      <c r="X325" s="54">
        <f t="shared" si="170"/>
        <v>0</v>
      </c>
      <c r="Y325" s="54">
        <f t="shared" si="170"/>
        <v>0</v>
      </c>
      <c r="Z325" s="54">
        <f t="shared" si="170"/>
        <v>0</v>
      </c>
      <c r="AA325" s="54">
        <f t="shared" si="170"/>
        <v>0</v>
      </c>
      <c r="AB325" s="54">
        <f t="shared" si="170"/>
        <v>0</v>
      </c>
      <c r="AC325" s="54">
        <f t="shared" si="170"/>
        <v>0</v>
      </c>
      <c r="AD325" s="54">
        <f t="shared" si="170"/>
        <v>0</v>
      </c>
      <c r="AE325" s="54">
        <f t="shared" si="170"/>
        <v>0</v>
      </c>
      <c r="AF325" s="54">
        <f t="shared" si="170"/>
        <v>0</v>
      </c>
      <c r="AG325" s="54">
        <f t="shared" si="170"/>
        <v>0</v>
      </c>
      <c r="AH325" s="54">
        <f t="shared" si="170"/>
        <v>0</v>
      </c>
      <c r="AI325" s="54">
        <f t="shared" si="170"/>
        <v>0</v>
      </c>
      <c r="AJ325" s="54">
        <f t="shared" si="170"/>
        <v>0</v>
      </c>
      <c r="AK325" s="54">
        <f t="shared" si="170"/>
        <v>0</v>
      </c>
      <c r="AL325" s="54">
        <f t="shared" si="170"/>
        <v>0</v>
      </c>
      <c r="AM325" s="54">
        <f t="shared" si="170"/>
        <v>0</v>
      </c>
      <c r="AN325" s="54">
        <f t="shared" si="170"/>
        <v>0</v>
      </c>
      <c r="AO325" s="54">
        <f t="shared" si="170"/>
        <v>0</v>
      </c>
      <c r="AP325" s="54">
        <f t="shared" si="170"/>
        <v>0</v>
      </c>
      <c r="AQ325" s="54">
        <f t="shared" si="170"/>
        <v>0</v>
      </c>
      <c r="AR325" s="49">
        <f t="shared" si="165"/>
        <v>0</v>
      </c>
      <c r="AT325" s="46"/>
      <c r="AU325" s="46"/>
      <c r="AV325" s="46"/>
      <c r="AW325" s="46"/>
      <c r="AX325" s="46"/>
      <c r="AY325" s="46"/>
    </row>
    <row r="326" spans="4:51" s="1" customFormat="1" ht="15.75" hidden="1">
      <c r="D326" s="51"/>
      <c r="E326" s="52" t="s">
        <v>24</v>
      </c>
      <c r="F326" s="49"/>
      <c r="G326" s="49"/>
      <c r="H326" s="49"/>
      <c r="I326" s="49"/>
      <c r="J326" s="49"/>
      <c r="K326" s="53">
        <f aca="true" t="shared" si="171" ref="K326:AQ326">ROUND((K323*K$4/100),1)</f>
        <v>0</v>
      </c>
      <c r="L326" s="53">
        <f>ROUND((L323*L$4/100),1)</f>
        <v>0</v>
      </c>
      <c r="M326" s="53"/>
      <c r="N326" s="54">
        <f t="shared" si="171"/>
        <v>0</v>
      </c>
      <c r="O326" s="54">
        <f t="shared" si="171"/>
        <v>0</v>
      </c>
      <c r="P326" s="54">
        <f t="shared" si="171"/>
        <v>0</v>
      </c>
      <c r="Q326" s="54">
        <f t="shared" si="171"/>
        <v>0</v>
      </c>
      <c r="R326" s="54">
        <f t="shared" si="171"/>
        <v>0</v>
      </c>
      <c r="S326" s="54">
        <f t="shared" si="171"/>
        <v>0</v>
      </c>
      <c r="T326" s="54">
        <f t="shared" si="171"/>
        <v>0</v>
      </c>
      <c r="U326" s="54">
        <f t="shared" si="171"/>
        <v>0</v>
      </c>
      <c r="V326" s="54"/>
      <c r="W326" s="54"/>
      <c r="X326" s="54">
        <f t="shared" si="171"/>
        <v>0</v>
      </c>
      <c r="Y326" s="54">
        <f t="shared" si="171"/>
        <v>0</v>
      </c>
      <c r="Z326" s="54">
        <f t="shared" si="171"/>
        <v>0</v>
      </c>
      <c r="AA326" s="54">
        <f t="shared" si="171"/>
        <v>0</v>
      </c>
      <c r="AB326" s="54">
        <f t="shared" si="171"/>
        <v>0</v>
      </c>
      <c r="AC326" s="54">
        <f t="shared" si="171"/>
        <v>0</v>
      </c>
      <c r="AD326" s="54">
        <f t="shared" si="171"/>
        <v>0</v>
      </c>
      <c r="AE326" s="54">
        <f t="shared" si="171"/>
        <v>0</v>
      </c>
      <c r="AF326" s="54">
        <f t="shared" si="171"/>
        <v>0</v>
      </c>
      <c r="AG326" s="54">
        <f t="shared" si="171"/>
        <v>0</v>
      </c>
      <c r="AH326" s="54">
        <f t="shared" si="171"/>
        <v>0</v>
      </c>
      <c r="AI326" s="54">
        <f t="shared" si="171"/>
        <v>0</v>
      </c>
      <c r="AJ326" s="54">
        <f t="shared" si="171"/>
        <v>0</v>
      </c>
      <c r="AK326" s="54">
        <f t="shared" si="171"/>
        <v>0</v>
      </c>
      <c r="AL326" s="54">
        <f t="shared" si="171"/>
        <v>0</v>
      </c>
      <c r="AM326" s="54">
        <f t="shared" si="171"/>
        <v>0</v>
      </c>
      <c r="AN326" s="54">
        <f t="shared" si="171"/>
        <v>0</v>
      </c>
      <c r="AO326" s="54">
        <f t="shared" si="171"/>
        <v>0</v>
      </c>
      <c r="AP326" s="54">
        <f t="shared" si="171"/>
        <v>0</v>
      </c>
      <c r="AQ326" s="54">
        <f t="shared" si="171"/>
        <v>0</v>
      </c>
      <c r="AR326" s="49">
        <f t="shared" si="165"/>
        <v>0</v>
      </c>
      <c r="AT326" s="46"/>
      <c r="AU326" s="46"/>
      <c r="AV326" s="46"/>
      <c r="AW326" s="46"/>
      <c r="AX326" s="46"/>
      <c r="AY326" s="46"/>
    </row>
    <row r="327" spans="4:51" s="1" customFormat="1" ht="15.75" hidden="1">
      <c r="D327" s="51" t="s">
        <v>25</v>
      </c>
      <c r="E327" s="52" t="s">
        <v>26</v>
      </c>
      <c r="F327" s="49"/>
      <c r="G327" s="49"/>
      <c r="H327" s="49"/>
      <c r="I327" s="49"/>
      <c r="J327" s="49"/>
      <c r="K327" s="53">
        <f aca="true" t="shared" si="172" ref="K327:AQ327">K323-K324-K325-K326</f>
        <v>0</v>
      </c>
      <c r="L327" s="53">
        <f>L323-L324-L325-L326</f>
        <v>0</v>
      </c>
      <c r="M327" s="53"/>
      <c r="N327" s="54">
        <f t="shared" si="172"/>
        <v>0</v>
      </c>
      <c r="O327" s="54">
        <f t="shared" si="172"/>
        <v>0</v>
      </c>
      <c r="P327" s="54">
        <f t="shared" si="172"/>
        <v>0</v>
      </c>
      <c r="Q327" s="54">
        <f t="shared" si="172"/>
        <v>0</v>
      </c>
      <c r="R327" s="54">
        <f t="shared" si="172"/>
        <v>0</v>
      </c>
      <c r="S327" s="54">
        <f t="shared" si="172"/>
        <v>0</v>
      </c>
      <c r="T327" s="54">
        <f t="shared" si="172"/>
        <v>0</v>
      </c>
      <c r="U327" s="54">
        <f t="shared" si="172"/>
        <v>0</v>
      </c>
      <c r="V327" s="54"/>
      <c r="W327" s="54"/>
      <c r="X327" s="54">
        <f t="shared" si="172"/>
        <v>0</v>
      </c>
      <c r="Y327" s="54">
        <f t="shared" si="172"/>
        <v>0</v>
      </c>
      <c r="Z327" s="54">
        <f t="shared" si="172"/>
        <v>0</v>
      </c>
      <c r="AA327" s="54">
        <f t="shared" si="172"/>
        <v>0</v>
      </c>
      <c r="AB327" s="54">
        <f t="shared" si="172"/>
        <v>0</v>
      </c>
      <c r="AC327" s="54">
        <f t="shared" si="172"/>
        <v>0</v>
      </c>
      <c r="AD327" s="54">
        <f t="shared" si="172"/>
        <v>0</v>
      </c>
      <c r="AE327" s="54">
        <f t="shared" si="172"/>
        <v>0</v>
      </c>
      <c r="AF327" s="54">
        <f t="shared" si="172"/>
        <v>0</v>
      </c>
      <c r="AG327" s="54">
        <f t="shared" si="172"/>
        <v>0</v>
      </c>
      <c r="AH327" s="54">
        <f t="shared" si="172"/>
        <v>0</v>
      </c>
      <c r="AI327" s="54">
        <f t="shared" si="172"/>
        <v>0</v>
      </c>
      <c r="AJ327" s="54">
        <f t="shared" si="172"/>
        <v>0</v>
      </c>
      <c r="AK327" s="54">
        <f t="shared" si="172"/>
        <v>0</v>
      </c>
      <c r="AL327" s="54">
        <f t="shared" si="172"/>
        <v>0</v>
      </c>
      <c r="AM327" s="54">
        <f t="shared" si="172"/>
        <v>0</v>
      </c>
      <c r="AN327" s="54">
        <f t="shared" si="172"/>
        <v>0</v>
      </c>
      <c r="AO327" s="54">
        <f t="shared" si="172"/>
        <v>0</v>
      </c>
      <c r="AP327" s="54">
        <f t="shared" si="172"/>
        <v>0</v>
      </c>
      <c r="AQ327" s="54">
        <f t="shared" si="172"/>
        <v>0</v>
      </c>
      <c r="AR327" s="49">
        <f t="shared" si="165"/>
        <v>0</v>
      </c>
      <c r="AT327" s="46"/>
      <c r="AU327" s="46"/>
      <c r="AV327" s="46"/>
      <c r="AW327" s="46"/>
      <c r="AX327" s="46"/>
      <c r="AY327" s="46"/>
    </row>
    <row r="328" spans="4:51" s="1" customFormat="1" ht="15.75" hidden="1">
      <c r="D328" s="41"/>
      <c r="E328" s="49"/>
      <c r="F328" s="49"/>
      <c r="G328" s="49"/>
      <c r="H328" s="49"/>
      <c r="I328" s="49"/>
      <c r="J328" s="49"/>
      <c r="K328" s="60"/>
      <c r="L328" s="60"/>
      <c r="M328" s="60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49">
        <f t="shared" si="165"/>
        <v>0</v>
      </c>
      <c r="AT328" s="46"/>
      <c r="AU328" s="46"/>
      <c r="AV328" s="46"/>
      <c r="AW328" s="46"/>
      <c r="AX328" s="46"/>
      <c r="AY328" s="46"/>
    </row>
    <row r="329" spans="4:51" s="1" customFormat="1" ht="6" customHeight="1" hidden="1">
      <c r="D329" s="41"/>
      <c r="E329" s="49"/>
      <c r="F329" s="49"/>
      <c r="G329" s="49"/>
      <c r="H329" s="49"/>
      <c r="I329" s="49"/>
      <c r="J329" s="49"/>
      <c r="K329" s="60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R329" s="49">
        <f t="shared" si="165"/>
        <v>0</v>
      </c>
      <c r="AT329" s="46"/>
      <c r="AU329" s="46"/>
      <c r="AV329" s="46"/>
      <c r="AW329" s="46"/>
      <c r="AX329" s="46"/>
      <c r="AY329" s="46"/>
    </row>
    <row r="330" spans="4:51" s="2" customFormat="1" ht="56.25" customHeight="1">
      <c r="D330" s="57">
        <v>70732</v>
      </c>
      <c r="E330" s="48" t="s">
        <v>70</v>
      </c>
      <c r="F330" s="49"/>
      <c r="G330" s="49"/>
      <c r="H330" s="49"/>
      <c r="I330" s="49"/>
      <c r="J330" s="49"/>
      <c r="K330" s="50">
        <v>4690</v>
      </c>
      <c r="L330" s="49">
        <v>809</v>
      </c>
      <c r="M330" s="49">
        <v>1460.1</v>
      </c>
      <c r="N330" s="49"/>
      <c r="O330" s="49"/>
      <c r="P330" s="49"/>
      <c r="Q330" s="49"/>
      <c r="R330" s="49"/>
      <c r="S330" s="49"/>
      <c r="T330" s="49"/>
      <c r="U330" s="49"/>
      <c r="V330" s="49"/>
      <c r="W330" s="49">
        <v>50</v>
      </c>
      <c r="X330" s="49"/>
      <c r="Y330" s="49"/>
      <c r="Z330" s="49"/>
      <c r="AA330" s="49"/>
      <c r="AB330" s="49"/>
      <c r="AC330" s="49"/>
      <c r="AD330" s="49">
        <v>1000</v>
      </c>
      <c r="AE330" s="49"/>
      <c r="AF330" s="49"/>
      <c r="AG330" s="49"/>
      <c r="AH330" s="49"/>
      <c r="AI330" s="49"/>
      <c r="AJ330" s="49"/>
      <c r="AK330" s="49"/>
      <c r="AL330" s="49"/>
      <c r="AM330" s="49"/>
      <c r="AN330" s="49"/>
      <c r="AO330" s="49"/>
      <c r="AP330" s="49">
        <v>0</v>
      </c>
      <c r="AQ330" s="49">
        <v>0</v>
      </c>
      <c r="AR330" s="49">
        <f t="shared" si="165"/>
        <v>8009.1</v>
      </c>
      <c r="AS330" s="1"/>
      <c r="AT330" s="46">
        <f>K330/12</f>
        <v>390.8333333333333</v>
      </c>
      <c r="AU330" s="46">
        <f>L330/12</f>
        <v>67.41666666666667</v>
      </c>
      <c r="AV330" s="46">
        <f>M330/12</f>
        <v>121.675</v>
      </c>
      <c r="AW330" s="46">
        <f>W330/12</f>
        <v>4.166666666666667</v>
      </c>
      <c r="AX330" s="46">
        <f>AD330/12</f>
        <v>83.33333333333333</v>
      </c>
      <c r="AY330" s="46">
        <f>AJ330/12</f>
        <v>0</v>
      </c>
    </row>
    <row r="331" spans="4:51" s="1" customFormat="1" ht="3" customHeight="1" hidden="1">
      <c r="D331" s="51"/>
      <c r="E331" s="52" t="s">
        <v>22</v>
      </c>
      <c r="F331" s="49"/>
      <c r="G331" s="49"/>
      <c r="H331" s="49"/>
      <c r="I331" s="49"/>
      <c r="J331" s="49"/>
      <c r="K331" s="53">
        <f aca="true" t="shared" si="173" ref="K331:AQ331">ROUND((K330*K$2/100),1)</f>
        <v>984.9</v>
      </c>
      <c r="L331" s="53">
        <f t="shared" si="173"/>
        <v>165</v>
      </c>
      <c r="M331" s="53"/>
      <c r="N331" s="54">
        <f t="shared" si="173"/>
        <v>0</v>
      </c>
      <c r="O331" s="54">
        <f t="shared" si="173"/>
        <v>0</v>
      </c>
      <c r="P331" s="54">
        <f t="shared" si="173"/>
        <v>0</v>
      </c>
      <c r="Q331" s="54">
        <v>7.3</v>
      </c>
      <c r="R331" s="54">
        <f t="shared" si="173"/>
        <v>0</v>
      </c>
      <c r="S331" s="54">
        <f t="shared" si="173"/>
        <v>0</v>
      </c>
      <c r="T331" s="54">
        <f t="shared" si="173"/>
        <v>0</v>
      </c>
      <c r="U331" s="54"/>
      <c r="V331" s="54"/>
      <c r="W331" s="54"/>
      <c r="X331" s="54">
        <f t="shared" si="173"/>
        <v>0</v>
      </c>
      <c r="Y331" s="54">
        <f t="shared" si="173"/>
        <v>0</v>
      </c>
      <c r="Z331" s="54">
        <f t="shared" si="173"/>
        <v>0</v>
      </c>
      <c r="AA331" s="54">
        <f t="shared" si="173"/>
        <v>0</v>
      </c>
      <c r="AB331" s="54">
        <f t="shared" si="173"/>
        <v>0</v>
      </c>
      <c r="AC331" s="54">
        <f t="shared" si="173"/>
        <v>0</v>
      </c>
      <c r="AD331" s="54">
        <f t="shared" si="173"/>
        <v>519</v>
      </c>
      <c r="AE331" s="54">
        <f t="shared" si="173"/>
        <v>0</v>
      </c>
      <c r="AF331" s="54">
        <f t="shared" si="173"/>
        <v>0</v>
      </c>
      <c r="AG331" s="54">
        <f t="shared" si="173"/>
        <v>0</v>
      </c>
      <c r="AH331" s="54">
        <f t="shared" si="173"/>
        <v>0</v>
      </c>
      <c r="AI331" s="54">
        <f t="shared" si="173"/>
        <v>0</v>
      </c>
      <c r="AJ331" s="54">
        <f t="shared" si="173"/>
        <v>0</v>
      </c>
      <c r="AK331" s="54">
        <f t="shared" si="173"/>
        <v>0</v>
      </c>
      <c r="AL331" s="54">
        <f t="shared" si="173"/>
        <v>0</v>
      </c>
      <c r="AM331" s="54">
        <f t="shared" si="173"/>
        <v>0</v>
      </c>
      <c r="AN331" s="54">
        <f t="shared" si="173"/>
        <v>0</v>
      </c>
      <c r="AO331" s="54">
        <f t="shared" si="173"/>
        <v>0</v>
      </c>
      <c r="AP331" s="54">
        <f t="shared" si="173"/>
        <v>0</v>
      </c>
      <c r="AQ331" s="54">
        <f t="shared" si="173"/>
        <v>0</v>
      </c>
      <c r="AR331" s="49">
        <f t="shared" si="165"/>
        <v>1668.9</v>
      </c>
      <c r="AS331" s="1" t="b">
        <f>SUM(K330:AQ330)=AR330</f>
        <v>1</v>
      </c>
      <c r="AT331" s="46"/>
      <c r="AU331" s="46"/>
      <c r="AV331" s="46"/>
      <c r="AW331" s="46"/>
      <c r="AX331" s="46"/>
      <c r="AY331" s="46"/>
    </row>
    <row r="332" spans="4:51" s="1" customFormat="1" ht="15.75" hidden="1">
      <c r="D332" s="51"/>
      <c r="E332" s="52" t="s">
        <v>23</v>
      </c>
      <c r="F332" s="49"/>
      <c r="G332" s="49"/>
      <c r="H332" s="49"/>
      <c r="I332" s="49"/>
      <c r="J332" s="49"/>
      <c r="K332" s="53">
        <f aca="true" t="shared" si="174" ref="K332:AQ332">ROUND((K330*K$3/100),1)</f>
        <v>1510.2</v>
      </c>
      <c r="L332" s="53">
        <f t="shared" si="174"/>
        <v>281.5</v>
      </c>
      <c r="M332" s="53"/>
      <c r="N332" s="54">
        <f t="shared" si="174"/>
        <v>0</v>
      </c>
      <c r="O332" s="54">
        <f t="shared" si="174"/>
        <v>0</v>
      </c>
      <c r="P332" s="54">
        <f t="shared" si="174"/>
        <v>0</v>
      </c>
      <c r="Q332" s="54">
        <v>16.3</v>
      </c>
      <c r="R332" s="54">
        <f t="shared" si="174"/>
        <v>0</v>
      </c>
      <c r="S332" s="54">
        <f t="shared" si="174"/>
        <v>0</v>
      </c>
      <c r="T332" s="54">
        <f t="shared" si="174"/>
        <v>0</v>
      </c>
      <c r="U332" s="54"/>
      <c r="V332" s="54"/>
      <c r="W332" s="54"/>
      <c r="X332" s="54">
        <f t="shared" si="174"/>
        <v>0</v>
      </c>
      <c r="Y332" s="54">
        <v>17</v>
      </c>
      <c r="Z332" s="54">
        <f t="shared" si="174"/>
        <v>0</v>
      </c>
      <c r="AA332" s="54">
        <f t="shared" si="174"/>
        <v>0</v>
      </c>
      <c r="AB332" s="54">
        <f t="shared" si="174"/>
        <v>0</v>
      </c>
      <c r="AC332" s="54">
        <f t="shared" si="174"/>
        <v>0</v>
      </c>
      <c r="AD332" s="54">
        <f t="shared" si="174"/>
        <v>172</v>
      </c>
      <c r="AE332" s="54">
        <f t="shared" si="174"/>
        <v>0</v>
      </c>
      <c r="AF332" s="54">
        <f t="shared" si="174"/>
        <v>0</v>
      </c>
      <c r="AG332" s="54">
        <f t="shared" si="174"/>
        <v>0</v>
      </c>
      <c r="AH332" s="54">
        <f t="shared" si="174"/>
        <v>0</v>
      </c>
      <c r="AI332" s="54">
        <f t="shared" si="174"/>
        <v>0</v>
      </c>
      <c r="AJ332" s="54">
        <f t="shared" si="174"/>
        <v>0</v>
      </c>
      <c r="AK332" s="54">
        <f t="shared" si="174"/>
        <v>0</v>
      </c>
      <c r="AL332" s="54">
        <f t="shared" si="174"/>
        <v>0</v>
      </c>
      <c r="AM332" s="54">
        <f t="shared" si="174"/>
        <v>0</v>
      </c>
      <c r="AN332" s="54">
        <f t="shared" si="174"/>
        <v>0</v>
      </c>
      <c r="AO332" s="54">
        <f t="shared" si="174"/>
        <v>0</v>
      </c>
      <c r="AP332" s="54">
        <f t="shared" si="174"/>
        <v>0</v>
      </c>
      <c r="AQ332" s="54">
        <f t="shared" si="174"/>
        <v>0</v>
      </c>
      <c r="AR332" s="49">
        <f t="shared" si="165"/>
        <v>1963.7</v>
      </c>
      <c r="AT332" s="46"/>
      <c r="AU332" s="46"/>
      <c r="AV332" s="46"/>
      <c r="AW332" s="46"/>
      <c r="AX332" s="46"/>
      <c r="AY332" s="46"/>
    </row>
    <row r="333" spans="4:51" s="1" customFormat="1" ht="15.75" hidden="1">
      <c r="D333" s="51"/>
      <c r="E333" s="52" t="s">
        <v>24</v>
      </c>
      <c r="F333" s="49"/>
      <c r="G333" s="49"/>
      <c r="H333" s="49"/>
      <c r="I333" s="49"/>
      <c r="J333" s="49"/>
      <c r="K333" s="53">
        <f aca="true" t="shared" si="175" ref="K333:AQ333">ROUND((K330*K$4/100),1)</f>
        <v>895.8</v>
      </c>
      <c r="L333" s="53">
        <f t="shared" si="175"/>
        <v>149.7</v>
      </c>
      <c r="M333" s="53"/>
      <c r="N333" s="54">
        <f t="shared" si="175"/>
        <v>0</v>
      </c>
      <c r="O333" s="54">
        <f t="shared" si="175"/>
        <v>0</v>
      </c>
      <c r="P333" s="54">
        <f t="shared" si="175"/>
        <v>0</v>
      </c>
      <c r="Q333" s="54">
        <f t="shared" si="175"/>
        <v>0</v>
      </c>
      <c r="R333" s="54">
        <f t="shared" si="175"/>
        <v>0</v>
      </c>
      <c r="S333" s="54">
        <f t="shared" si="175"/>
        <v>0</v>
      </c>
      <c r="T333" s="54">
        <f t="shared" si="175"/>
        <v>0</v>
      </c>
      <c r="U333" s="54"/>
      <c r="V333" s="54"/>
      <c r="W333" s="54"/>
      <c r="X333" s="54">
        <f t="shared" si="175"/>
        <v>0</v>
      </c>
      <c r="Y333" s="54">
        <v>14.4</v>
      </c>
      <c r="Z333" s="54">
        <f t="shared" si="175"/>
        <v>0</v>
      </c>
      <c r="AA333" s="54">
        <f t="shared" si="175"/>
        <v>0</v>
      </c>
      <c r="AB333" s="54">
        <f t="shared" si="175"/>
        <v>0</v>
      </c>
      <c r="AC333" s="54">
        <f t="shared" si="175"/>
        <v>0</v>
      </c>
      <c r="AD333" s="54">
        <f t="shared" si="175"/>
        <v>101</v>
      </c>
      <c r="AE333" s="54">
        <f t="shared" si="175"/>
        <v>0</v>
      </c>
      <c r="AF333" s="54">
        <f t="shared" si="175"/>
        <v>0</v>
      </c>
      <c r="AG333" s="54">
        <f t="shared" si="175"/>
        <v>0</v>
      </c>
      <c r="AH333" s="54">
        <f t="shared" si="175"/>
        <v>0</v>
      </c>
      <c r="AI333" s="54">
        <f t="shared" si="175"/>
        <v>0</v>
      </c>
      <c r="AJ333" s="54">
        <f t="shared" si="175"/>
        <v>0</v>
      </c>
      <c r="AK333" s="54">
        <f t="shared" si="175"/>
        <v>0</v>
      </c>
      <c r="AL333" s="54">
        <f t="shared" si="175"/>
        <v>0</v>
      </c>
      <c r="AM333" s="54">
        <f t="shared" si="175"/>
        <v>0</v>
      </c>
      <c r="AN333" s="54">
        <f t="shared" si="175"/>
        <v>0</v>
      </c>
      <c r="AO333" s="54">
        <f t="shared" si="175"/>
        <v>0</v>
      </c>
      <c r="AP333" s="54">
        <f t="shared" si="175"/>
        <v>0</v>
      </c>
      <c r="AQ333" s="54">
        <f t="shared" si="175"/>
        <v>0</v>
      </c>
      <c r="AR333" s="49">
        <f t="shared" si="165"/>
        <v>1146.5</v>
      </c>
      <c r="AT333" s="46"/>
      <c r="AU333" s="46"/>
      <c r="AV333" s="46"/>
      <c r="AW333" s="46"/>
      <c r="AX333" s="46"/>
      <c r="AY333" s="46"/>
    </row>
    <row r="334" spans="4:51" s="1" customFormat="1" ht="15.75" hidden="1">
      <c r="D334" s="51" t="s">
        <v>25</v>
      </c>
      <c r="E334" s="52" t="s">
        <v>26</v>
      </c>
      <c r="F334" s="49"/>
      <c r="G334" s="49"/>
      <c r="H334" s="49"/>
      <c r="I334" s="49"/>
      <c r="J334" s="49"/>
      <c r="K334" s="53">
        <f aca="true" t="shared" si="176" ref="K334:AQ334">K330-K331-K332-K333</f>
        <v>1299.0999999999997</v>
      </c>
      <c r="L334" s="53">
        <f t="shared" si="176"/>
        <v>212.8</v>
      </c>
      <c r="M334" s="53"/>
      <c r="N334" s="54">
        <f t="shared" si="176"/>
        <v>0</v>
      </c>
      <c r="O334" s="54">
        <f t="shared" si="176"/>
        <v>0</v>
      </c>
      <c r="P334" s="54">
        <f t="shared" si="176"/>
        <v>0</v>
      </c>
      <c r="Q334" s="54">
        <v>20.2</v>
      </c>
      <c r="R334" s="54">
        <f t="shared" si="176"/>
        <v>0</v>
      </c>
      <c r="S334" s="54">
        <f t="shared" si="176"/>
        <v>0</v>
      </c>
      <c r="T334" s="54">
        <f t="shared" si="176"/>
        <v>0</v>
      </c>
      <c r="U334" s="54"/>
      <c r="V334" s="54"/>
      <c r="W334" s="54"/>
      <c r="X334" s="54">
        <f t="shared" si="176"/>
        <v>0</v>
      </c>
      <c r="Y334" s="54">
        <v>15.2</v>
      </c>
      <c r="Z334" s="54">
        <f t="shared" si="176"/>
        <v>0</v>
      </c>
      <c r="AA334" s="54">
        <f t="shared" si="176"/>
        <v>0</v>
      </c>
      <c r="AB334" s="54">
        <f t="shared" si="176"/>
        <v>0</v>
      </c>
      <c r="AC334" s="54">
        <f t="shared" si="176"/>
        <v>0</v>
      </c>
      <c r="AD334" s="54">
        <f t="shared" si="176"/>
        <v>208</v>
      </c>
      <c r="AE334" s="54">
        <f t="shared" si="176"/>
        <v>0</v>
      </c>
      <c r="AF334" s="54">
        <f t="shared" si="176"/>
        <v>0</v>
      </c>
      <c r="AG334" s="54">
        <f t="shared" si="176"/>
        <v>0</v>
      </c>
      <c r="AH334" s="54">
        <f t="shared" si="176"/>
        <v>0</v>
      </c>
      <c r="AI334" s="54">
        <f t="shared" si="176"/>
        <v>0</v>
      </c>
      <c r="AJ334" s="54">
        <f t="shared" si="176"/>
        <v>0</v>
      </c>
      <c r="AK334" s="54">
        <f t="shared" si="176"/>
        <v>0</v>
      </c>
      <c r="AL334" s="54">
        <f t="shared" si="176"/>
        <v>0</v>
      </c>
      <c r="AM334" s="54">
        <f t="shared" si="176"/>
        <v>0</v>
      </c>
      <c r="AN334" s="54">
        <f t="shared" si="176"/>
        <v>0</v>
      </c>
      <c r="AO334" s="54">
        <f t="shared" si="176"/>
        <v>0</v>
      </c>
      <c r="AP334" s="54">
        <f t="shared" si="176"/>
        <v>0</v>
      </c>
      <c r="AQ334" s="54">
        <f t="shared" si="176"/>
        <v>0</v>
      </c>
      <c r="AR334" s="49">
        <f t="shared" si="165"/>
        <v>1719.8999999999996</v>
      </c>
      <c r="AT334" s="46"/>
      <c r="AU334" s="46"/>
      <c r="AV334" s="46"/>
      <c r="AW334" s="46"/>
      <c r="AX334" s="46"/>
      <c r="AY334" s="46"/>
    </row>
    <row r="335" spans="4:51" s="1" customFormat="1" ht="15.75" hidden="1">
      <c r="D335" s="41"/>
      <c r="E335" s="49"/>
      <c r="F335" s="49"/>
      <c r="G335" s="49"/>
      <c r="H335" s="49"/>
      <c r="I335" s="49"/>
      <c r="J335" s="49"/>
      <c r="K335" s="60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  <c r="AR335" s="49">
        <f t="shared" si="165"/>
        <v>0</v>
      </c>
      <c r="AT335" s="46"/>
      <c r="AU335" s="46"/>
      <c r="AV335" s="46"/>
      <c r="AW335" s="46"/>
      <c r="AX335" s="46"/>
      <c r="AY335" s="46"/>
    </row>
    <row r="336" spans="4:51" s="1" customFormat="1" ht="1.5" customHeight="1" hidden="1">
      <c r="D336" s="41"/>
      <c r="E336" s="49"/>
      <c r="F336" s="49"/>
      <c r="G336" s="49"/>
      <c r="H336" s="49"/>
      <c r="I336" s="49"/>
      <c r="J336" s="49"/>
      <c r="K336" s="60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49">
        <f t="shared" si="165"/>
        <v>0</v>
      </c>
      <c r="AT336" s="46">
        <f aca="true" t="shared" si="177" ref="AT336:AV351">K336/12</f>
        <v>0</v>
      </c>
      <c r="AU336" s="46">
        <f t="shared" si="177"/>
        <v>0</v>
      </c>
      <c r="AV336" s="46">
        <f t="shared" si="177"/>
        <v>0</v>
      </c>
      <c r="AW336" s="46">
        <f aca="true" t="shared" si="178" ref="AW336:AW344">W336/12</f>
        <v>0</v>
      </c>
      <c r="AX336" s="46">
        <f aca="true" t="shared" si="179" ref="AX336:AX344">AD336/12</f>
        <v>0</v>
      </c>
      <c r="AY336" s="46">
        <f aca="true" t="shared" si="180" ref="AY336:AY344">AJ336/12</f>
        <v>0</v>
      </c>
    </row>
    <row r="337" spans="4:51" s="2" customFormat="1" ht="63" hidden="1">
      <c r="D337" s="57">
        <v>70732</v>
      </c>
      <c r="E337" s="48" t="s">
        <v>71</v>
      </c>
      <c r="F337" s="49"/>
      <c r="G337" s="49"/>
      <c r="H337" s="49"/>
      <c r="I337" s="49"/>
      <c r="J337" s="49"/>
      <c r="K337" s="50"/>
      <c r="L337" s="49"/>
      <c r="M337" s="49">
        <v>0</v>
      </c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  <c r="AM337" s="49"/>
      <c r="AN337" s="49"/>
      <c r="AO337" s="49">
        <v>0</v>
      </c>
      <c r="AP337" s="49">
        <v>0</v>
      </c>
      <c r="AQ337" s="49">
        <v>0</v>
      </c>
      <c r="AR337" s="49">
        <f t="shared" si="165"/>
        <v>0</v>
      </c>
      <c r="AS337" s="1"/>
      <c r="AT337" s="46">
        <f t="shared" si="177"/>
        <v>0</v>
      </c>
      <c r="AU337" s="46">
        <f t="shared" si="177"/>
        <v>0</v>
      </c>
      <c r="AV337" s="46">
        <f t="shared" si="177"/>
        <v>0</v>
      </c>
      <c r="AW337" s="46">
        <f t="shared" si="178"/>
        <v>0</v>
      </c>
      <c r="AX337" s="46">
        <f t="shared" si="179"/>
        <v>0</v>
      </c>
      <c r="AY337" s="46">
        <f t="shared" si="180"/>
        <v>0</v>
      </c>
    </row>
    <row r="338" spans="4:51" s="1" customFormat="1" ht="15.75" hidden="1">
      <c r="D338" s="51"/>
      <c r="E338" s="52" t="s">
        <v>22</v>
      </c>
      <c r="F338" s="49"/>
      <c r="G338" s="49"/>
      <c r="H338" s="49"/>
      <c r="I338" s="49"/>
      <c r="J338" s="49"/>
      <c r="K338" s="53">
        <f aca="true" t="shared" si="181" ref="K338:AQ338">ROUND((K337*K$2/100),1)</f>
        <v>0</v>
      </c>
      <c r="L338" s="53">
        <f t="shared" si="181"/>
        <v>0</v>
      </c>
      <c r="M338" s="53"/>
      <c r="N338" s="54">
        <f t="shared" si="181"/>
        <v>0</v>
      </c>
      <c r="O338" s="54">
        <f t="shared" si="181"/>
        <v>0</v>
      </c>
      <c r="P338" s="54">
        <f t="shared" si="181"/>
        <v>0</v>
      </c>
      <c r="Q338" s="54">
        <f t="shared" si="181"/>
        <v>0</v>
      </c>
      <c r="R338" s="54">
        <f t="shared" si="181"/>
        <v>0</v>
      </c>
      <c r="S338" s="54">
        <f t="shared" si="181"/>
        <v>0</v>
      </c>
      <c r="T338" s="54">
        <f t="shared" si="181"/>
        <v>0</v>
      </c>
      <c r="U338" s="54">
        <f t="shared" si="181"/>
        <v>0</v>
      </c>
      <c r="V338" s="54"/>
      <c r="W338" s="54"/>
      <c r="X338" s="54">
        <f t="shared" si="181"/>
        <v>0</v>
      </c>
      <c r="Y338" s="54">
        <f t="shared" si="181"/>
        <v>0</v>
      </c>
      <c r="Z338" s="54">
        <f t="shared" si="181"/>
        <v>0</v>
      </c>
      <c r="AA338" s="54">
        <f t="shared" si="181"/>
        <v>0</v>
      </c>
      <c r="AB338" s="54">
        <f t="shared" si="181"/>
        <v>0</v>
      </c>
      <c r="AC338" s="54">
        <f t="shared" si="181"/>
        <v>0</v>
      </c>
      <c r="AD338" s="54">
        <f t="shared" si="181"/>
        <v>0</v>
      </c>
      <c r="AE338" s="54">
        <f t="shared" si="181"/>
        <v>0</v>
      </c>
      <c r="AF338" s="54">
        <f t="shared" si="181"/>
        <v>0</v>
      </c>
      <c r="AG338" s="54">
        <f t="shared" si="181"/>
        <v>0</v>
      </c>
      <c r="AH338" s="54">
        <f t="shared" si="181"/>
        <v>0</v>
      </c>
      <c r="AI338" s="54">
        <f t="shared" si="181"/>
        <v>0</v>
      </c>
      <c r="AJ338" s="54">
        <f t="shared" si="181"/>
        <v>0</v>
      </c>
      <c r="AK338" s="54">
        <f t="shared" si="181"/>
        <v>0</v>
      </c>
      <c r="AL338" s="54">
        <f t="shared" si="181"/>
        <v>0</v>
      </c>
      <c r="AM338" s="54">
        <f t="shared" si="181"/>
        <v>0</v>
      </c>
      <c r="AN338" s="54">
        <f t="shared" si="181"/>
        <v>0</v>
      </c>
      <c r="AO338" s="54">
        <f t="shared" si="181"/>
        <v>0</v>
      </c>
      <c r="AP338" s="54">
        <f t="shared" si="181"/>
        <v>0</v>
      </c>
      <c r="AQ338" s="54">
        <f t="shared" si="181"/>
        <v>0</v>
      </c>
      <c r="AR338" s="49">
        <f t="shared" si="165"/>
        <v>0</v>
      </c>
      <c r="AS338" s="1" t="b">
        <f>SUM(K337:AQ337)=AR337</f>
        <v>1</v>
      </c>
      <c r="AT338" s="46">
        <f t="shared" si="177"/>
        <v>0</v>
      </c>
      <c r="AU338" s="46">
        <f t="shared" si="177"/>
        <v>0</v>
      </c>
      <c r="AV338" s="46">
        <f t="shared" si="177"/>
        <v>0</v>
      </c>
      <c r="AW338" s="46">
        <f t="shared" si="178"/>
        <v>0</v>
      </c>
      <c r="AX338" s="46">
        <f t="shared" si="179"/>
        <v>0</v>
      </c>
      <c r="AY338" s="46">
        <f t="shared" si="180"/>
        <v>0</v>
      </c>
    </row>
    <row r="339" spans="4:51" s="1" customFormat="1" ht="15.75" hidden="1">
      <c r="D339" s="51"/>
      <c r="E339" s="52" t="s">
        <v>23</v>
      </c>
      <c r="F339" s="49"/>
      <c r="G339" s="49"/>
      <c r="H339" s="49"/>
      <c r="I339" s="49"/>
      <c r="J339" s="49"/>
      <c r="K339" s="53">
        <f aca="true" t="shared" si="182" ref="K339:AQ339">ROUND((K337*K$3/100),1)</f>
        <v>0</v>
      </c>
      <c r="L339" s="53">
        <f t="shared" si="182"/>
        <v>0</v>
      </c>
      <c r="M339" s="53"/>
      <c r="N339" s="54">
        <f t="shared" si="182"/>
        <v>0</v>
      </c>
      <c r="O339" s="54">
        <f t="shared" si="182"/>
        <v>0</v>
      </c>
      <c r="P339" s="54">
        <f t="shared" si="182"/>
        <v>0</v>
      </c>
      <c r="Q339" s="54">
        <f t="shared" si="182"/>
        <v>0</v>
      </c>
      <c r="R339" s="54">
        <f t="shared" si="182"/>
        <v>0</v>
      </c>
      <c r="S339" s="54">
        <f t="shared" si="182"/>
        <v>0</v>
      </c>
      <c r="T339" s="54">
        <f t="shared" si="182"/>
        <v>0</v>
      </c>
      <c r="U339" s="54">
        <f t="shared" si="182"/>
        <v>0</v>
      </c>
      <c r="V339" s="54"/>
      <c r="W339" s="54"/>
      <c r="X339" s="54">
        <f t="shared" si="182"/>
        <v>0</v>
      </c>
      <c r="Y339" s="54">
        <f t="shared" si="182"/>
        <v>0</v>
      </c>
      <c r="Z339" s="54">
        <f t="shared" si="182"/>
        <v>0</v>
      </c>
      <c r="AA339" s="54">
        <f t="shared" si="182"/>
        <v>0</v>
      </c>
      <c r="AB339" s="54">
        <f t="shared" si="182"/>
        <v>0</v>
      </c>
      <c r="AC339" s="54">
        <f t="shared" si="182"/>
        <v>0</v>
      </c>
      <c r="AD339" s="54">
        <f t="shared" si="182"/>
        <v>0</v>
      </c>
      <c r="AE339" s="54">
        <f t="shared" si="182"/>
        <v>0</v>
      </c>
      <c r="AF339" s="54">
        <f t="shared" si="182"/>
        <v>0</v>
      </c>
      <c r="AG339" s="54">
        <f t="shared" si="182"/>
        <v>0</v>
      </c>
      <c r="AH339" s="54">
        <f t="shared" si="182"/>
        <v>0</v>
      </c>
      <c r="AI339" s="54">
        <f t="shared" si="182"/>
        <v>0</v>
      </c>
      <c r="AJ339" s="54">
        <f t="shared" si="182"/>
        <v>0</v>
      </c>
      <c r="AK339" s="54">
        <f t="shared" si="182"/>
        <v>0</v>
      </c>
      <c r="AL339" s="54">
        <f t="shared" si="182"/>
        <v>0</v>
      </c>
      <c r="AM339" s="54">
        <f t="shared" si="182"/>
        <v>0</v>
      </c>
      <c r="AN339" s="54">
        <f t="shared" si="182"/>
        <v>0</v>
      </c>
      <c r="AO339" s="54">
        <f t="shared" si="182"/>
        <v>0</v>
      </c>
      <c r="AP339" s="54">
        <f t="shared" si="182"/>
        <v>0</v>
      </c>
      <c r="AQ339" s="54">
        <f t="shared" si="182"/>
        <v>0</v>
      </c>
      <c r="AR339" s="49">
        <f t="shared" si="165"/>
        <v>0</v>
      </c>
      <c r="AT339" s="46">
        <f t="shared" si="177"/>
        <v>0</v>
      </c>
      <c r="AU339" s="46">
        <f t="shared" si="177"/>
        <v>0</v>
      </c>
      <c r="AV339" s="46">
        <f t="shared" si="177"/>
        <v>0</v>
      </c>
      <c r="AW339" s="46">
        <f t="shared" si="178"/>
        <v>0</v>
      </c>
      <c r="AX339" s="46">
        <f t="shared" si="179"/>
        <v>0</v>
      </c>
      <c r="AY339" s="46">
        <f t="shared" si="180"/>
        <v>0</v>
      </c>
    </row>
    <row r="340" spans="4:51" s="1" customFormat="1" ht="15.75" hidden="1">
      <c r="D340" s="51"/>
      <c r="E340" s="52" t="s">
        <v>24</v>
      </c>
      <c r="F340" s="49"/>
      <c r="G340" s="49"/>
      <c r="H340" s="49"/>
      <c r="I340" s="49"/>
      <c r="J340" s="49"/>
      <c r="K340" s="53">
        <f aca="true" t="shared" si="183" ref="K340:AQ340">ROUND((K337*K$4/100),1)</f>
        <v>0</v>
      </c>
      <c r="L340" s="53">
        <f t="shared" si="183"/>
        <v>0</v>
      </c>
      <c r="M340" s="53"/>
      <c r="N340" s="54">
        <f t="shared" si="183"/>
        <v>0</v>
      </c>
      <c r="O340" s="54">
        <f t="shared" si="183"/>
        <v>0</v>
      </c>
      <c r="P340" s="54">
        <f t="shared" si="183"/>
        <v>0</v>
      </c>
      <c r="Q340" s="54">
        <f t="shared" si="183"/>
        <v>0</v>
      </c>
      <c r="R340" s="54">
        <f t="shared" si="183"/>
        <v>0</v>
      </c>
      <c r="S340" s="54">
        <f t="shared" si="183"/>
        <v>0</v>
      </c>
      <c r="T340" s="54">
        <f t="shared" si="183"/>
        <v>0</v>
      </c>
      <c r="U340" s="54">
        <f t="shared" si="183"/>
        <v>0</v>
      </c>
      <c r="V340" s="54"/>
      <c r="W340" s="54"/>
      <c r="X340" s="54">
        <f t="shared" si="183"/>
        <v>0</v>
      </c>
      <c r="Y340" s="54">
        <f t="shared" si="183"/>
        <v>0</v>
      </c>
      <c r="Z340" s="54">
        <f t="shared" si="183"/>
        <v>0</v>
      </c>
      <c r="AA340" s="54">
        <f t="shared" si="183"/>
        <v>0</v>
      </c>
      <c r="AB340" s="54">
        <f t="shared" si="183"/>
        <v>0</v>
      </c>
      <c r="AC340" s="54">
        <f t="shared" si="183"/>
        <v>0</v>
      </c>
      <c r="AD340" s="54">
        <f t="shared" si="183"/>
        <v>0</v>
      </c>
      <c r="AE340" s="54">
        <f t="shared" si="183"/>
        <v>0</v>
      </c>
      <c r="AF340" s="54">
        <f t="shared" si="183"/>
        <v>0</v>
      </c>
      <c r="AG340" s="54">
        <f t="shared" si="183"/>
        <v>0</v>
      </c>
      <c r="AH340" s="54">
        <f t="shared" si="183"/>
        <v>0</v>
      </c>
      <c r="AI340" s="54">
        <f t="shared" si="183"/>
        <v>0</v>
      </c>
      <c r="AJ340" s="54">
        <f t="shared" si="183"/>
        <v>0</v>
      </c>
      <c r="AK340" s="54">
        <f t="shared" si="183"/>
        <v>0</v>
      </c>
      <c r="AL340" s="54">
        <f t="shared" si="183"/>
        <v>0</v>
      </c>
      <c r="AM340" s="54">
        <f t="shared" si="183"/>
        <v>0</v>
      </c>
      <c r="AN340" s="54">
        <f t="shared" si="183"/>
        <v>0</v>
      </c>
      <c r="AO340" s="54">
        <f t="shared" si="183"/>
        <v>0</v>
      </c>
      <c r="AP340" s="54">
        <f t="shared" si="183"/>
        <v>0</v>
      </c>
      <c r="AQ340" s="54">
        <f t="shared" si="183"/>
        <v>0</v>
      </c>
      <c r="AR340" s="49">
        <f t="shared" si="165"/>
        <v>0</v>
      </c>
      <c r="AT340" s="46">
        <f t="shared" si="177"/>
        <v>0</v>
      </c>
      <c r="AU340" s="46">
        <f t="shared" si="177"/>
        <v>0</v>
      </c>
      <c r="AV340" s="46">
        <f t="shared" si="177"/>
        <v>0</v>
      </c>
      <c r="AW340" s="46">
        <f t="shared" si="178"/>
        <v>0</v>
      </c>
      <c r="AX340" s="46">
        <f t="shared" si="179"/>
        <v>0</v>
      </c>
      <c r="AY340" s="46">
        <f t="shared" si="180"/>
        <v>0</v>
      </c>
    </row>
    <row r="341" spans="4:51" s="1" customFormat="1" ht="15.75" hidden="1">
      <c r="D341" s="51" t="s">
        <v>25</v>
      </c>
      <c r="E341" s="52" t="s">
        <v>26</v>
      </c>
      <c r="F341" s="49"/>
      <c r="G341" s="49"/>
      <c r="H341" s="49"/>
      <c r="I341" s="49"/>
      <c r="J341" s="49"/>
      <c r="K341" s="53">
        <f aca="true" t="shared" si="184" ref="K341:AQ341">K337-K338-K339-K340</f>
        <v>0</v>
      </c>
      <c r="L341" s="53">
        <f t="shared" si="184"/>
        <v>0</v>
      </c>
      <c r="M341" s="53"/>
      <c r="N341" s="54">
        <f t="shared" si="184"/>
        <v>0</v>
      </c>
      <c r="O341" s="54">
        <f t="shared" si="184"/>
        <v>0</v>
      </c>
      <c r="P341" s="54">
        <f t="shared" si="184"/>
        <v>0</v>
      </c>
      <c r="Q341" s="54">
        <f t="shared" si="184"/>
        <v>0</v>
      </c>
      <c r="R341" s="54">
        <f t="shared" si="184"/>
        <v>0</v>
      </c>
      <c r="S341" s="54">
        <f t="shared" si="184"/>
        <v>0</v>
      </c>
      <c r="T341" s="54">
        <f t="shared" si="184"/>
        <v>0</v>
      </c>
      <c r="U341" s="54">
        <f t="shared" si="184"/>
        <v>0</v>
      </c>
      <c r="V341" s="54"/>
      <c r="W341" s="54"/>
      <c r="X341" s="54">
        <f t="shared" si="184"/>
        <v>0</v>
      </c>
      <c r="Y341" s="54">
        <f t="shared" si="184"/>
        <v>0</v>
      </c>
      <c r="Z341" s="54">
        <f t="shared" si="184"/>
        <v>0</v>
      </c>
      <c r="AA341" s="54">
        <f t="shared" si="184"/>
        <v>0</v>
      </c>
      <c r="AB341" s="54">
        <f t="shared" si="184"/>
        <v>0</v>
      </c>
      <c r="AC341" s="54">
        <f t="shared" si="184"/>
        <v>0</v>
      </c>
      <c r="AD341" s="54">
        <f t="shared" si="184"/>
        <v>0</v>
      </c>
      <c r="AE341" s="54">
        <f t="shared" si="184"/>
        <v>0</v>
      </c>
      <c r="AF341" s="54">
        <f t="shared" si="184"/>
        <v>0</v>
      </c>
      <c r="AG341" s="54">
        <f t="shared" si="184"/>
        <v>0</v>
      </c>
      <c r="AH341" s="54">
        <f t="shared" si="184"/>
        <v>0</v>
      </c>
      <c r="AI341" s="54">
        <f t="shared" si="184"/>
        <v>0</v>
      </c>
      <c r="AJ341" s="54">
        <f t="shared" si="184"/>
        <v>0</v>
      </c>
      <c r="AK341" s="54">
        <f t="shared" si="184"/>
        <v>0</v>
      </c>
      <c r="AL341" s="54">
        <f t="shared" si="184"/>
        <v>0</v>
      </c>
      <c r="AM341" s="54">
        <f t="shared" si="184"/>
        <v>0</v>
      </c>
      <c r="AN341" s="54">
        <f t="shared" si="184"/>
        <v>0</v>
      </c>
      <c r="AO341" s="54">
        <f t="shared" si="184"/>
        <v>0</v>
      </c>
      <c r="AP341" s="54">
        <f t="shared" si="184"/>
        <v>0</v>
      </c>
      <c r="AQ341" s="54">
        <f t="shared" si="184"/>
        <v>0</v>
      </c>
      <c r="AR341" s="49">
        <f t="shared" si="165"/>
        <v>0</v>
      </c>
      <c r="AT341" s="46">
        <f t="shared" si="177"/>
        <v>0</v>
      </c>
      <c r="AU341" s="46">
        <f t="shared" si="177"/>
        <v>0</v>
      </c>
      <c r="AV341" s="46">
        <f t="shared" si="177"/>
        <v>0</v>
      </c>
      <c r="AW341" s="46">
        <f t="shared" si="178"/>
        <v>0</v>
      </c>
      <c r="AX341" s="46">
        <f t="shared" si="179"/>
        <v>0</v>
      </c>
      <c r="AY341" s="46">
        <f t="shared" si="180"/>
        <v>0</v>
      </c>
    </row>
    <row r="342" spans="4:51" s="1" customFormat="1" ht="15.75" hidden="1">
      <c r="D342" s="41"/>
      <c r="E342" s="49"/>
      <c r="F342" s="49"/>
      <c r="G342" s="49"/>
      <c r="H342" s="49"/>
      <c r="I342" s="49"/>
      <c r="J342" s="49"/>
      <c r="K342" s="60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  <c r="AR342" s="49">
        <f t="shared" si="165"/>
        <v>0</v>
      </c>
      <c r="AT342" s="46">
        <f t="shared" si="177"/>
        <v>0</v>
      </c>
      <c r="AU342" s="46">
        <f t="shared" si="177"/>
        <v>0</v>
      </c>
      <c r="AV342" s="46">
        <f t="shared" si="177"/>
        <v>0</v>
      </c>
      <c r="AW342" s="46">
        <f t="shared" si="178"/>
        <v>0</v>
      </c>
      <c r="AX342" s="46">
        <f t="shared" si="179"/>
        <v>0</v>
      </c>
      <c r="AY342" s="46">
        <f t="shared" si="180"/>
        <v>0</v>
      </c>
    </row>
    <row r="343" spans="4:51" s="1" customFormat="1" ht="24" customHeight="1" hidden="1">
      <c r="D343" s="41"/>
      <c r="E343" s="49"/>
      <c r="F343" s="49"/>
      <c r="G343" s="49"/>
      <c r="H343" s="49"/>
      <c r="I343" s="49"/>
      <c r="J343" s="49"/>
      <c r="K343" s="60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  <c r="AR343" s="49">
        <f t="shared" si="165"/>
        <v>0</v>
      </c>
      <c r="AT343" s="46">
        <f t="shared" si="177"/>
        <v>0</v>
      </c>
      <c r="AU343" s="46">
        <f t="shared" si="177"/>
        <v>0</v>
      </c>
      <c r="AV343" s="46">
        <f t="shared" si="177"/>
        <v>0</v>
      </c>
      <c r="AW343" s="46">
        <f t="shared" si="178"/>
        <v>0</v>
      </c>
      <c r="AX343" s="46">
        <f t="shared" si="179"/>
        <v>0</v>
      </c>
      <c r="AY343" s="46">
        <f t="shared" si="180"/>
        <v>0</v>
      </c>
    </row>
    <row r="344" spans="4:51" s="2" customFormat="1" ht="106.5" customHeight="1">
      <c r="D344" s="57">
        <v>70735</v>
      </c>
      <c r="E344" s="48" t="s">
        <v>72</v>
      </c>
      <c r="F344" s="49"/>
      <c r="G344" s="49"/>
      <c r="H344" s="49"/>
      <c r="I344" s="49"/>
      <c r="J344" s="49"/>
      <c r="K344" s="50">
        <v>14075.6</v>
      </c>
      <c r="L344" s="49">
        <v>2428.1</v>
      </c>
      <c r="M344" s="49">
        <v>2431</v>
      </c>
      <c r="N344" s="49"/>
      <c r="O344" s="49"/>
      <c r="P344" s="49"/>
      <c r="Q344" s="49"/>
      <c r="R344" s="49"/>
      <c r="S344" s="49"/>
      <c r="T344" s="49"/>
      <c r="U344" s="49"/>
      <c r="V344" s="49"/>
      <c r="W344" s="49">
        <v>240</v>
      </c>
      <c r="X344" s="49"/>
      <c r="Y344" s="49"/>
      <c r="Z344" s="49"/>
      <c r="AA344" s="49"/>
      <c r="AB344" s="49"/>
      <c r="AC344" s="49"/>
      <c r="AD344" s="49">
        <v>2333.5</v>
      </c>
      <c r="AE344" s="49"/>
      <c r="AF344" s="49"/>
      <c r="AG344" s="49"/>
      <c r="AH344" s="49"/>
      <c r="AI344" s="49"/>
      <c r="AJ344" s="49"/>
      <c r="AK344" s="49"/>
      <c r="AL344" s="49"/>
      <c r="AM344" s="49"/>
      <c r="AN344" s="49"/>
      <c r="AO344" s="49"/>
      <c r="AP344" s="49">
        <v>0</v>
      </c>
      <c r="AQ344" s="49">
        <v>0</v>
      </c>
      <c r="AR344" s="49">
        <f t="shared" si="165"/>
        <v>21508.2</v>
      </c>
      <c r="AS344" s="1"/>
      <c r="AT344" s="46">
        <f t="shared" si="177"/>
        <v>1172.9666666666667</v>
      </c>
      <c r="AU344" s="46">
        <f t="shared" si="177"/>
        <v>202.34166666666667</v>
      </c>
      <c r="AV344" s="46">
        <f t="shared" si="177"/>
        <v>202.58333333333334</v>
      </c>
      <c r="AW344" s="46">
        <f t="shared" si="178"/>
        <v>20</v>
      </c>
      <c r="AX344" s="46">
        <f t="shared" si="179"/>
        <v>194.45833333333334</v>
      </c>
      <c r="AY344" s="46">
        <f t="shared" si="180"/>
        <v>0</v>
      </c>
    </row>
    <row r="345" spans="4:51" s="1" customFormat="1" ht="0.75" customHeight="1">
      <c r="D345" s="51"/>
      <c r="E345" s="52" t="s">
        <v>22</v>
      </c>
      <c r="F345" s="49"/>
      <c r="G345" s="49"/>
      <c r="H345" s="49"/>
      <c r="I345" s="49"/>
      <c r="J345" s="49"/>
      <c r="K345" s="53">
        <f>ROUND((K344*K$2/100),1)</f>
        <v>2955.9</v>
      </c>
      <c r="L345" s="53">
        <f>ROUND((L344*L$2/100),1)</f>
        <v>495.3</v>
      </c>
      <c r="M345" s="53"/>
      <c r="N345" s="54">
        <f>ROUND((N344*N$2/100),1)</f>
        <v>0</v>
      </c>
      <c r="O345" s="54">
        <f>ROUND((O344*O$2/100),1)</f>
        <v>0</v>
      </c>
      <c r="P345" s="54">
        <f aca="true" t="shared" si="185" ref="P345:AO345">ROUND((P344*P$2/100),1)</f>
        <v>0</v>
      </c>
      <c r="Q345" s="54">
        <f t="shared" si="185"/>
        <v>0</v>
      </c>
      <c r="R345" s="54">
        <f t="shared" si="185"/>
        <v>0</v>
      </c>
      <c r="S345" s="54">
        <f t="shared" si="185"/>
        <v>0</v>
      </c>
      <c r="T345" s="54">
        <f t="shared" si="185"/>
        <v>0</v>
      </c>
      <c r="U345" s="54">
        <f t="shared" si="185"/>
        <v>0</v>
      </c>
      <c r="V345" s="54">
        <f t="shared" si="185"/>
        <v>0</v>
      </c>
      <c r="W345" s="54"/>
      <c r="X345" s="54">
        <f t="shared" si="185"/>
        <v>0</v>
      </c>
      <c r="Y345" s="54">
        <f t="shared" si="185"/>
        <v>0</v>
      </c>
      <c r="Z345" s="54">
        <f t="shared" si="185"/>
        <v>0</v>
      </c>
      <c r="AA345" s="54">
        <f t="shared" si="185"/>
        <v>0</v>
      </c>
      <c r="AB345" s="54">
        <f t="shared" si="185"/>
        <v>0</v>
      </c>
      <c r="AC345" s="54">
        <f t="shared" si="185"/>
        <v>0</v>
      </c>
      <c r="AD345" s="54">
        <f t="shared" si="185"/>
        <v>1211.1</v>
      </c>
      <c r="AE345" s="54">
        <f t="shared" si="185"/>
        <v>0</v>
      </c>
      <c r="AF345" s="54">
        <f t="shared" si="185"/>
        <v>0</v>
      </c>
      <c r="AG345" s="54">
        <f t="shared" si="185"/>
        <v>0</v>
      </c>
      <c r="AH345" s="54">
        <f t="shared" si="185"/>
        <v>0</v>
      </c>
      <c r="AI345" s="54">
        <f t="shared" si="185"/>
        <v>0</v>
      </c>
      <c r="AJ345" s="54">
        <f t="shared" si="185"/>
        <v>0</v>
      </c>
      <c r="AK345" s="54">
        <f t="shared" si="185"/>
        <v>0</v>
      </c>
      <c r="AL345" s="54">
        <f t="shared" si="185"/>
        <v>0</v>
      </c>
      <c r="AM345" s="54">
        <f t="shared" si="185"/>
        <v>0</v>
      </c>
      <c r="AN345" s="54">
        <f t="shared" si="185"/>
        <v>0</v>
      </c>
      <c r="AO345" s="54">
        <f t="shared" si="185"/>
        <v>0</v>
      </c>
      <c r="AP345" s="54">
        <f>ROUND((AP344*AP$2/100),1)</f>
        <v>0</v>
      </c>
      <c r="AQ345" s="54">
        <f>ROUND((AQ344*AQ$2/100),1)</f>
        <v>0</v>
      </c>
      <c r="AR345" s="49">
        <f t="shared" si="165"/>
        <v>4662.3</v>
      </c>
      <c r="AS345" s="1" t="b">
        <f>SUM(K344:AQ344)=AR344</f>
        <v>1</v>
      </c>
      <c r="AT345" s="46"/>
      <c r="AU345" s="46"/>
      <c r="AV345" s="46"/>
      <c r="AW345" s="46"/>
      <c r="AX345" s="46"/>
      <c r="AY345" s="46"/>
    </row>
    <row r="346" spans="4:51" s="1" customFormat="1" ht="15.75" hidden="1">
      <c r="D346" s="51"/>
      <c r="E346" s="52" t="s">
        <v>23</v>
      </c>
      <c r="F346" s="49"/>
      <c r="G346" s="49"/>
      <c r="H346" s="49"/>
      <c r="I346" s="49"/>
      <c r="J346" s="49"/>
      <c r="K346" s="53">
        <f>ROUND((K344*K$3/100),1)</f>
        <v>4532.3</v>
      </c>
      <c r="L346" s="53">
        <f>ROUND((L344*L$3/100),1)</f>
        <v>845</v>
      </c>
      <c r="M346" s="53"/>
      <c r="N346" s="54">
        <f>ROUND((N344*N$3/100),1)</f>
        <v>0</v>
      </c>
      <c r="O346" s="54">
        <f>ROUND((O344*O$3/100),1)</f>
        <v>0</v>
      </c>
      <c r="P346" s="54">
        <f aca="true" t="shared" si="186" ref="P346:AO346">ROUND((P344*P$3/100),1)</f>
        <v>0</v>
      </c>
      <c r="Q346" s="54">
        <f t="shared" si="186"/>
        <v>0</v>
      </c>
      <c r="R346" s="54">
        <f t="shared" si="186"/>
        <v>0</v>
      </c>
      <c r="S346" s="54">
        <f t="shared" si="186"/>
        <v>0</v>
      </c>
      <c r="T346" s="54">
        <f t="shared" si="186"/>
        <v>0</v>
      </c>
      <c r="U346" s="54">
        <f t="shared" si="186"/>
        <v>0</v>
      </c>
      <c r="V346" s="54">
        <f t="shared" si="186"/>
        <v>0</v>
      </c>
      <c r="W346" s="54"/>
      <c r="X346" s="54">
        <f t="shared" si="186"/>
        <v>0</v>
      </c>
      <c r="Y346" s="54">
        <f t="shared" si="186"/>
        <v>0</v>
      </c>
      <c r="Z346" s="54">
        <f t="shared" si="186"/>
        <v>0</v>
      </c>
      <c r="AA346" s="54">
        <f t="shared" si="186"/>
        <v>0</v>
      </c>
      <c r="AB346" s="54">
        <f t="shared" si="186"/>
        <v>0</v>
      </c>
      <c r="AC346" s="54">
        <f t="shared" si="186"/>
        <v>0</v>
      </c>
      <c r="AD346" s="54">
        <f t="shared" si="186"/>
        <v>401.4</v>
      </c>
      <c r="AE346" s="54">
        <f t="shared" si="186"/>
        <v>0</v>
      </c>
      <c r="AF346" s="54">
        <f t="shared" si="186"/>
        <v>0</v>
      </c>
      <c r="AG346" s="54">
        <f t="shared" si="186"/>
        <v>0</v>
      </c>
      <c r="AH346" s="54">
        <f t="shared" si="186"/>
        <v>0</v>
      </c>
      <c r="AI346" s="54">
        <f t="shared" si="186"/>
        <v>0</v>
      </c>
      <c r="AJ346" s="54">
        <f t="shared" si="186"/>
        <v>0</v>
      </c>
      <c r="AK346" s="54">
        <f t="shared" si="186"/>
        <v>0</v>
      </c>
      <c r="AL346" s="54">
        <f t="shared" si="186"/>
        <v>0</v>
      </c>
      <c r="AM346" s="54">
        <f t="shared" si="186"/>
        <v>0</v>
      </c>
      <c r="AN346" s="54">
        <f t="shared" si="186"/>
        <v>0</v>
      </c>
      <c r="AO346" s="54">
        <f t="shared" si="186"/>
        <v>0</v>
      </c>
      <c r="AP346" s="54">
        <f>ROUND((AP344*AP$3/100),1)</f>
        <v>0</v>
      </c>
      <c r="AQ346" s="54">
        <f>ROUND((AQ344*AQ$3/100),1)</f>
        <v>0</v>
      </c>
      <c r="AR346" s="49">
        <f t="shared" si="165"/>
        <v>5778.7</v>
      </c>
      <c r="AT346" s="46"/>
      <c r="AU346" s="46"/>
      <c r="AV346" s="46"/>
      <c r="AW346" s="46"/>
      <c r="AX346" s="46"/>
      <c r="AY346" s="46"/>
    </row>
    <row r="347" spans="4:51" s="1" customFormat="1" ht="15.75" hidden="1">
      <c r="D347" s="51"/>
      <c r="E347" s="52" t="s">
        <v>24</v>
      </c>
      <c r="F347" s="49"/>
      <c r="G347" s="49"/>
      <c r="H347" s="49"/>
      <c r="I347" s="49"/>
      <c r="J347" s="49"/>
      <c r="K347" s="53">
        <f>ROUND((K344*K$4/100),1)</f>
        <v>2688.4</v>
      </c>
      <c r="L347" s="53">
        <f>ROUND((L344*L$4/100),1)</f>
        <v>449.2</v>
      </c>
      <c r="M347" s="53"/>
      <c r="N347" s="54">
        <f>ROUND((N344*N$4/100),1)</f>
        <v>0</v>
      </c>
      <c r="O347" s="54">
        <f>ROUND((O344*O$4/100),1)</f>
        <v>0</v>
      </c>
      <c r="P347" s="54">
        <f aca="true" t="shared" si="187" ref="P347:AO347">ROUND((P344*P$4/100),1)</f>
        <v>0</v>
      </c>
      <c r="Q347" s="54">
        <f t="shared" si="187"/>
        <v>0</v>
      </c>
      <c r="R347" s="54">
        <f t="shared" si="187"/>
        <v>0</v>
      </c>
      <c r="S347" s="54">
        <f t="shared" si="187"/>
        <v>0</v>
      </c>
      <c r="T347" s="54">
        <f t="shared" si="187"/>
        <v>0</v>
      </c>
      <c r="U347" s="54">
        <f t="shared" si="187"/>
        <v>0</v>
      </c>
      <c r="V347" s="54">
        <f t="shared" si="187"/>
        <v>0</v>
      </c>
      <c r="W347" s="54"/>
      <c r="X347" s="54">
        <f t="shared" si="187"/>
        <v>0</v>
      </c>
      <c r="Y347" s="54">
        <f t="shared" si="187"/>
        <v>0</v>
      </c>
      <c r="Z347" s="54">
        <f t="shared" si="187"/>
        <v>0</v>
      </c>
      <c r="AA347" s="54">
        <f t="shared" si="187"/>
        <v>0</v>
      </c>
      <c r="AB347" s="54">
        <f t="shared" si="187"/>
        <v>0</v>
      </c>
      <c r="AC347" s="54">
        <f t="shared" si="187"/>
        <v>0</v>
      </c>
      <c r="AD347" s="54">
        <f t="shared" si="187"/>
        <v>235.7</v>
      </c>
      <c r="AE347" s="54">
        <f t="shared" si="187"/>
        <v>0</v>
      </c>
      <c r="AF347" s="54">
        <f t="shared" si="187"/>
        <v>0</v>
      </c>
      <c r="AG347" s="54">
        <f t="shared" si="187"/>
        <v>0</v>
      </c>
      <c r="AH347" s="54">
        <f t="shared" si="187"/>
        <v>0</v>
      </c>
      <c r="AI347" s="54">
        <f t="shared" si="187"/>
        <v>0</v>
      </c>
      <c r="AJ347" s="54">
        <f t="shared" si="187"/>
        <v>0</v>
      </c>
      <c r="AK347" s="54">
        <f t="shared" si="187"/>
        <v>0</v>
      </c>
      <c r="AL347" s="54">
        <f t="shared" si="187"/>
        <v>0</v>
      </c>
      <c r="AM347" s="54">
        <f t="shared" si="187"/>
        <v>0</v>
      </c>
      <c r="AN347" s="54">
        <f t="shared" si="187"/>
        <v>0</v>
      </c>
      <c r="AO347" s="54">
        <f t="shared" si="187"/>
        <v>0</v>
      </c>
      <c r="AP347" s="54">
        <f>ROUND((AP344*AP$4/100),1)</f>
        <v>0</v>
      </c>
      <c r="AQ347" s="54">
        <f>ROUND((AQ344*AQ$4/100),1)</f>
        <v>0</v>
      </c>
      <c r="AR347" s="49">
        <f t="shared" si="165"/>
        <v>3373.2999999999997</v>
      </c>
      <c r="AT347" s="46"/>
      <c r="AU347" s="46"/>
      <c r="AV347" s="46"/>
      <c r="AW347" s="46"/>
      <c r="AX347" s="46"/>
      <c r="AY347" s="46"/>
    </row>
    <row r="348" spans="4:51" s="1" customFormat="1" ht="15.75" hidden="1">
      <c r="D348" s="51" t="s">
        <v>25</v>
      </c>
      <c r="E348" s="52" t="s">
        <v>26</v>
      </c>
      <c r="F348" s="49"/>
      <c r="G348" s="49"/>
      <c r="H348" s="49"/>
      <c r="I348" s="49"/>
      <c r="J348" s="49"/>
      <c r="K348" s="53">
        <f>K344-K345-K346-K347</f>
        <v>3899.0000000000005</v>
      </c>
      <c r="L348" s="53">
        <f>L344-L345-L346-L347</f>
        <v>638.5999999999999</v>
      </c>
      <c r="M348" s="53"/>
      <c r="N348" s="54">
        <f>N344-N345-N346-N347</f>
        <v>0</v>
      </c>
      <c r="O348" s="54">
        <f>O344-O345-O346-O347</f>
        <v>0</v>
      </c>
      <c r="P348" s="54">
        <f aca="true" t="shared" si="188" ref="P348:AO348">P344-P345-P346-P347</f>
        <v>0</v>
      </c>
      <c r="Q348" s="54">
        <f t="shared" si="188"/>
        <v>0</v>
      </c>
      <c r="R348" s="54">
        <f t="shared" si="188"/>
        <v>0</v>
      </c>
      <c r="S348" s="54">
        <f t="shared" si="188"/>
        <v>0</v>
      </c>
      <c r="T348" s="54">
        <f t="shared" si="188"/>
        <v>0</v>
      </c>
      <c r="U348" s="54">
        <f t="shared" si="188"/>
        <v>0</v>
      </c>
      <c r="V348" s="54">
        <f t="shared" si="188"/>
        <v>0</v>
      </c>
      <c r="W348" s="54"/>
      <c r="X348" s="54">
        <f t="shared" si="188"/>
        <v>0</v>
      </c>
      <c r="Y348" s="54">
        <f t="shared" si="188"/>
        <v>0</v>
      </c>
      <c r="Z348" s="54">
        <f t="shared" si="188"/>
        <v>0</v>
      </c>
      <c r="AA348" s="54">
        <f t="shared" si="188"/>
        <v>0</v>
      </c>
      <c r="AB348" s="54">
        <f t="shared" si="188"/>
        <v>0</v>
      </c>
      <c r="AC348" s="54">
        <f t="shared" si="188"/>
        <v>0</v>
      </c>
      <c r="AD348" s="54">
        <f t="shared" si="188"/>
        <v>485.3000000000001</v>
      </c>
      <c r="AE348" s="54">
        <f t="shared" si="188"/>
        <v>0</v>
      </c>
      <c r="AF348" s="54">
        <f t="shared" si="188"/>
        <v>0</v>
      </c>
      <c r="AG348" s="54">
        <f t="shared" si="188"/>
        <v>0</v>
      </c>
      <c r="AH348" s="54">
        <f t="shared" si="188"/>
        <v>0</v>
      </c>
      <c r="AI348" s="54">
        <f t="shared" si="188"/>
        <v>0</v>
      </c>
      <c r="AJ348" s="54">
        <f t="shared" si="188"/>
        <v>0</v>
      </c>
      <c r="AK348" s="54">
        <f t="shared" si="188"/>
        <v>0</v>
      </c>
      <c r="AL348" s="54">
        <f t="shared" si="188"/>
        <v>0</v>
      </c>
      <c r="AM348" s="54">
        <f t="shared" si="188"/>
        <v>0</v>
      </c>
      <c r="AN348" s="54">
        <f t="shared" si="188"/>
        <v>0</v>
      </c>
      <c r="AO348" s="54">
        <f t="shared" si="188"/>
        <v>0</v>
      </c>
      <c r="AP348" s="54">
        <f>AP344-AP345-AP346-AP347</f>
        <v>0</v>
      </c>
      <c r="AQ348" s="54">
        <f>AQ344-AQ345-AQ346-AQ347</f>
        <v>0</v>
      </c>
      <c r="AR348" s="49">
        <f t="shared" si="165"/>
        <v>5022.900000000001</v>
      </c>
      <c r="AT348" s="46"/>
      <c r="AU348" s="46"/>
      <c r="AV348" s="46"/>
      <c r="AW348" s="46"/>
      <c r="AX348" s="46"/>
      <c r="AY348" s="46"/>
    </row>
    <row r="349" spans="4:51" s="1" customFormat="1" ht="15.75" hidden="1">
      <c r="D349" s="41"/>
      <c r="E349" s="49"/>
      <c r="F349" s="58"/>
      <c r="G349" s="58"/>
      <c r="H349" s="58"/>
      <c r="I349" s="58"/>
      <c r="J349" s="58"/>
      <c r="K349" s="55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  <c r="AR349" s="49">
        <f t="shared" si="165"/>
        <v>0</v>
      </c>
      <c r="AT349" s="46"/>
      <c r="AU349" s="46"/>
      <c r="AV349" s="46"/>
      <c r="AW349" s="46"/>
      <c r="AX349" s="46"/>
      <c r="AY349" s="46"/>
    </row>
    <row r="350" spans="4:51" s="1" customFormat="1" ht="15.75" hidden="1">
      <c r="D350" s="41"/>
      <c r="E350" s="49"/>
      <c r="F350" s="58"/>
      <c r="G350" s="58"/>
      <c r="H350" s="58"/>
      <c r="I350" s="58"/>
      <c r="J350" s="58"/>
      <c r="K350" s="55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  <c r="AR350" s="49">
        <f t="shared" si="165"/>
        <v>0</v>
      </c>
      <c r="AT350" s="46"/>
      <c r="AU350" s="46"/>
      <c r="AV350" s="46"/>
      <c r="AW350" s="46"/>
      <c r="AX350" s="46"/>
      <c r="AY350" s="46"/>
    </row>
    <row r="351" spans="4:51" s="1" customFormat="1" ht="31.5">
      <c r="D351" s="57">
        <v>70743</v>
      </c>
      <c r="E351" s="63" t="s">
        <v>73</v>
      </c>
      <c r="F351" s="49"/>
      <c r="G351" s="49"/>
      <c r="H351" s="49"/>
      <c r="I351" s="49"/>
      <c r="J351" s="49"/>
      <c r="K351" s="50"/>
      <c r="L351" s="49"/>
      <c r="M351" s="49">
        <v>8830.2</v>
      </c>
      <c r="N351" s="49">
        <v>0</v>
      </c>
      <c r="O351" s="49">
        <v>0</v>
      </c>
      <c r="P351" s="49">
        <v>0</v>
      </c>
      <c r="Q351" s="49">
        <v>0</v>
      </c>
      <c r="R351" s="49">
        <v>0</v>
      </c>
      <c r="S351" s="62"/>
      <c r="T351" s="49">
        <v>0</v>
      </c>
      <c r="U351" s="49">
        <v>0</v>
      </c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  <c r="AI351" s="49"/>
      <c r="AJ351" s="49"/>
      <c r="AK351" s="49"/>
      <c r="AL351" s="49"/>
      <c r="AM351" s="49"/>
      <c r="AN351" s="49"/>
      <c r="AO351" s="49"/>
      <c r="AP351" s="49">
        <v>0</v>
      </c>
      <c r="AQ351" s="49">
        <v>0</v>
      </c>
      <c r="AR351" s="49">
        <f t="shared" si="165"/>
        <v>8830.2</v>
      </c>
      <c r="AT351" s="46"/>
      <c r="AU351" s="46"/>
      <c r="AV351" s="46">
        <f t="shared" si="177"/>
        <v>735.85</v>
      </c>
      <c r="AW351" s="46"/>
      <c r="AX351" s="46"/>
      <c r="AY351" s="46"/>
    </row>
    <row r="352" spans="4:51" s="1" customFormat="1" ht="0" customHeight="1" hidden="1">
      <c r="D352" s="51"/>
      <c r="E352" s="52" t="s">
        <v>22</v>
      </c>
      <c r="F352" s="49"/>
      <c r="G352" s="49"/>
      <c r="H352" s="49"/>
      <c r="I352" s="49"/>
      <c r="J352" s="49"/>
      <c r="K352" s="53"/>
      <c r="L352" s="54"/>
      <c r="M352" s="54"/>
      <c r="N352" s="54">
        <f aca="true" t="shared" si="189" ref="N352:AQ352">ROUND((N351*N$2/100),1)</f>
        <v>0</v>
      </c>
      <c r="O352" s="54">
        <f t="shared" si="189"/>
        <v>0</v>
      </c>
      <c r="P352" s="54">
        <f t="shared" si="189"/>
        <v>0</v>
      </c>
      <c r="Q352" s="54">
        <f t="shared" si="189"/>
        <v>0</v>
      </c>
      <c r="R352" s="54">
        <f t="shared" si="189"/>
        <v>0</v>
      </c>
      <c r="S352" s="53">
        <f t="shared" si="189"/>
        <v>0</v>
      </c>
      <c r="T352" s="54">
        <f t="shared" si="189"/>
        <v>0</v>
      </c>
      <c r="U352" s="54">
        <f t="shared" si="189"/>
        <v>0</v>
      </c>
      <c r="V352" s="54"/>
      <c r="W352" s="54"/>
      <c r="X352" s="54">
        <f t="shared" si="189"/>
        <v>0</v>
      </c>
      <c r="Y352" s="54">
        <f t="shared" si="189"/>
        <v>0</v>
      </c>
      <c r="Z352" s="54">
        <f t="shared" si="189"/>
        <v>0</v>
      </c>
      <c r="AA352" s="54">
        <f t="shared" si="189"/>
        <v>0</v>
      </c>
      <c r="AB352" s="54">
        <f t="shared" si="189"/>
        <v>0</v>
      </c>
      <c r="AC352" s="54">
        <f t="shared" si="189"/>
        <v>0</v>
      </c>
      <c r="AD352" s="54">
        <f t="shared" si="189"/>
        <v>0</v>
      </c>
      <c r="AE352" s="54">
        <f t="shared" si="189"/>
        <v>0</v>
      </c>
      <c r="AF352" s="54">
        <f t="shared" si="189"/>
        <v>0</v>
      </c>
      <c r="AG352" s="54">
        <f t="shared" si="189"/>
        <v>0</v>
      </c>
      <c r="AH352" s="54">
        <f t="shared" si="189"/>
        <v>0</v>
      </c>
      <c r="AI352" s="54">
        <f t="shared" si="189"/>
        <v>0</v>
      </c>
      <c r="AJ352" s="54">
        <f t="shared" si="189"/>
        <v>0</v>
      </c>
      <c r="AK352" s="54">
        <f t="shared" si="189"/>
        <v>0</v>
      </c>
      <c r="AL352" s="54">
        <f t="shared" si="189"/>
        <v>0</v>
      </c>
      <c r="AM352" s="54">
        <f t="shared" si="189"/>
        <v>0</v>
      </c>
      <c r="AN352" s="54">
        <f t="shared" si="189"/>
        <v>0</v>
      </c>
      <c r="AO352" s="54">
        <f t="shared" si="189"/>
        <v>0</v>
      </c>
      <c r="AP352" s="54">
        <f t="shared" si="189"/>
        <v>0</v>
      </c>
      <c r="AQ352" s="54">
        <f t="shared" si="189"/>
        <v>0</v>
      </c>
      <c r="AR352" s="49">
        <f t="shared" si="165"/>
        <v>0</v>
      </c>
      <c r="AS352" s="1" t="b">
        <f>SUM(K351:AQ351)=AR351</f>
        <v>1</v>
      </c>
      <c r="AT352" s="46"/>
      <c r="AU352" s="46"/>
      <c r="AV352" s="46"/>
      <c r="AW352" s="46"/>
      <c r="AX352" s="46"/>
      <c r="AY352" s="46"/>
    </row>
    <row r="353" spans="4:51" s="1" customFormat="1" ht="15.75" hidden="1">
      <c r="D353" s="51"/>
      <c r="E353" s="52" t="s">
        <v>23</v>
      </c>
      <c r="F353" s="49"/>
      <c r="G353" s="49"/>
      <c r="H353" s="49"/>
      <c r="I353" s="49"/>
      <c r="J353" s="49"/>
      <c r="K353" s="53">
        <f aca="true" t="shared" si="190" ref="K353:AQ353">ROUND((K351*K$3/100),1)</f>
        <v>0</v>
      </c>
      <c r="L353" s="54">
        <f t="shared" si="190"/>
        <v>0</v>
      </c>
      <c r="M353" s="54"/>
      <c r="N353" s="54">
        <f t="shared" si="190"/>
        <v>0</v>
      </c>
      <c r="O353" s="54">
        <f t="shared" si="190"/>
        <v>0</v>
      </c>
      <c r="P353" s="54">
        <f t="shared" si="190"/>
        <v>0</v>
      </c>
      <c r="Q353" s="54">
        <f t="shared" si="190"/>
        <v>0</v>
      </c>
      <c r="R353" s="54">
        <f t="shared" si="190"/>
        <v>0</v>
      </c>
      <c r="S353" s="53">
        <f t="shared" si="190"/>
        <v>0</v>
      </c>
      <c r="T353" s="54">
        <f t="shared" si="190"/>
        <v>0</v>
      </c>
      <c r="U353" s="54">
        <f t="shared" si="190"/>
        <v>0</v>
      </c>
      <c r="V353" s="54"/>
      <c r="W353" s="54"/>
      <c r="X353" s="54">
        <f t="shared" si="190"/>
        <v>0</v>
      </c>
      <c r="Y353" s="54">
        <f t="shared" si="190"/>
        <v>0</v>
      </c>
      <c r="Z353" s="54">
        <f t="shared" si="190"/>
        <v>0</v>
      </c>
      <c r="AA353" s="54">
        <f t="shared" si="190"/>
        <v>0</v>
      </c>
      <c r="AB353" s="54">
        <f t="shared" si="190"/>
        <v>0</v>
      </c>
      <c r="AC353" s="54">
        <f t="shared" si="190"/>
        <v>0</v>
      </c>
      <c r="AD353" s="54">
        <f t="shared" si="190"/>
        <v>0</v>
      </c>
      <c r="AE353" s="54">
        <f t="shared" si="190"/>
        <v>0</v>
      </c>
      <c r="AF353" s="54">
        <f t="shared" si="190"/>
        <v>0</v>
      </c>
      <c r="AG353" s="54">
        <f t="shared" si="190"/>
        <v>0</v>
      </c>
      <c r="AH353" s="54">
        <f t="shared" si="190"/>
        <v>0</v>
      </c>
      <c r="AI353" s="54">
        <f t="shared" si="190"/>
        <v>0</v>
      </c>
      <c r="AJ353" s="54">
        <f t="shared" si="190"/>
        <v>0</v>
      </c>
      <c r="AK353" s="54">
        <f t="shared" si="190"/>
        <v>0</v>
      </c>
      <c r="AL353" s="54">
        <f t="shared" si="190"/>
        <v>0</v>
      </c>
      <c r="AM353" s="54">
        <f t="shared" si="190"/>
        <v>0</v>
      </c>
      <c r="AN353" s="54">
        <f t="shared" si="190"/>
        <v>0</v>
      </c>
      <c r="AO353" s="54">
        <f t="shared" si="190"/>
        <v>0</v>
      </c>
      <c r="AP353" s="54">
        <f t="shared" si="190"/>
        <v>0</v>
      </c>
      <c r="AQ353" s="54">
        <f t="shared" si="190"/>
        <v>0</v>
      </c>
      <c r="AR353" s="49">
        <f aca="true" t="shared" si="191" ref="AR353:AR416">K353+L353+M353+W353+AD353+AJ353+AO353</f>
        <v>0</v>
      </c>
      <c r="AT353" s="46"/>
      <c r="AU353" s="46"/>
      <c r="AV353" s="46"/>
      <c r="AW353" s="46"/>
      <c r="AX353" s="46"/>
      <c r="AY353" s="46"/>
    </row>
    <row r="354" spans="4:51" s="1" customFormat="1" ht="15.75" hidden="1">
      <c r="D354" s="51"/>
      <c r="E354" s="52" t="s">
        <v>24</v>
      </c>
      <c r="F354" s="49"/>
      <c r="G354" s="49"/>
      <c r="H354" s="49"/>
      <c r="I354" s="49"/>
      <c r="J354" s="49"/>
      <c r="K354" s="53">
        <f aca="true" t="shared" si="192" ref="K354:AQ354">ROUND((K351*K$4/100),1)</f>
        <v>0</v>
      </c>
      <c r="L354" s="54">
        <f t="shared" si="192"/>
        <v>0</v>
      </c>
      <c r="M354" s="54"/>
      <c r="N354" s="54">
        <f t="shared" si="192"/>
        <v>0</v>
      </c>
      <c r="O354" s="54">
        <f t="shared" si="192"/>
        <v>0</v>
      </c>
      <c r="P354" s="54">
        <f t="shared" si="192"/>
        <v>0</v>
      </c>
      <c r="Q354" s="54">
        <f t="shared" si="192"/>
        <v>0</v>
      </c>
      <c r="R354" s="54">
        <f t="shared" si="192"/>
        <v>0</v>
      </c>
      <c r="S354" s="53">
        <f t="shared" si="192"/>
        <v>0</v>
      </c>
      <c r="T354" s="54">
        <f t="shared" si="192"/>
        <v>0</v>
      </c>
      <c r="U354" s="54">
        <f t="shared" si="192"/>
        <v>0</v>
      </c>
      <c r="V354" s="54"/>
      <c r="W354" s="54"/>
      <c r="X354" s="54">
        <f t="shared" si="192"/>
        <v>0</v>
      </c>
      <c r="Y354" s="54">
        <f t="shared" si="192"/>
        <v>0</v>
      </c>
      <c r="Z354" s="54">
        <f t="shared" si="192"/>
        <v>0</v>
      </c>
      <c r="AA354" s="54">
        <f t="shared" si="192"/>
        <v>0</v>
      </c>
      <c r="AB354" s="54">
        <f t="shared" si="192"/>
        <v>0</v>
      </c>
      <c r="AC354" s="54">
        <f t="shared" si="192"/>
        <v>0</v>
      </c>
      <c r="AD354" s="54">
        <f t="shared" si="192"/>
        <v>0</v>
      </c>
      <c r="AE354" s="54">
        <f t="shared" si="192"/>
        <v>0</v>
      </c>
      <c r="AF354" s="54">
        <f t="shared" si="192"/>
        <v>0</v>
      </c>
      <c r="AG354" s="54">
        <f t="shared" si="192"/>
        <v>0</v>
      </c>
      <c r="AH354" s="54">
        <f t="shared" si="192"/>
        <v>0</v>
      </c>
      <c r="AI354" s="54">
        <f t="shared" si="192"/>
        <v>0</v>
      </c>
      <c r="AJ354" s="54">
        <f t="shared" si="192"/>
        <v>0</v>
      </c>
      <c r="AK354" s="54">
        <f t="shared" si="192"/>
        <v>0</v>
      </c>
      <c r="AL354" s="54">
        <f t="shared" si="192"/>
        <v>0</v>
      </c>
      <c r="AM354" s="54">
        <f t="shared" si="192"/>
        <v>0</v>
      </c>
      <c r="AN354" s="54">
        <f t="shared" si="192"/>
        <v>0</v>
      </c>
      <c r="AO354" s="54">
        <f t="shared" si="192"/>
        <v>0</v>
      </c>
      <c r="AP354" s="54">
        <f t="shared" si="192"/>
        <v>0</v>
      </c>
      <c r="AQ354" s="54">
        <f t="shared" si="192"/>
        <v>0</v>
      </c>
      <c r="AR354" s="49">
        <f t="shared" si="191"/>
        <v>0</v>
      </c>
      <c r="AT354" s="46"/>
      <c r="AU354" s="46"/>
      <c r="AV354" s="46"/>
      <c r="AW354" s="46"/>
      <c r="AX354" s="46"/>
      <c r="AY354" s="46"/>
    </row>
    <row r="355" spans="4:51" s="1" customFormat="1" ht="15.75" hidden="1">
      <c r="D355" s="51" t="s">
        <v>25</v>
      </c>
      <c r="E355" s="52" t="s">
        <v>26</v>
      </c>
      <c r="F355" s="49"/>
      <c r="G355" s="49"/>
      <c r="H355" s="49"/>
      <c r="I355" s="49"/>
      <c r="J355" s="49"/>
      <c r="K355" s="53">
        <f aca="true" t="shared" si="193" ref="K355:AQ355">K351-K352-K353-K354</f>
        <v>0</v>
      </c>
      <c r="L355" s="54">
        <f t="shared" si="193"/>
        <v>0</v>
      </c>
      <c r="M355" s="54"/>
      <c r="N355" s="54">
        <f t="shared" si="193"/>
        <v>0</v>
      </c>
      <c r="O355" s="54">
        <f t="shared" si="193"/>
        <v>0</v>
      </c>
      <c r="P355" s="54">
        <f t="shared" si="193"/>
        <v>0</v>
      </c>
      <c r="Q355" s="54">
        <f t="shared" si="193"/>
        <v>0</v>
      </c>
      <c r="R355" s="54">
        <f t="shared" si="193"/>
        <v>0</v>
      </c>
      <c r="S355" s="53">
        <f t="shared" si="193"/>
        <v>0</v>
      </c>
      <c r="T355" s="54">
        <f t="shared" si="193"/>
        <v>0</v>
      </c>
      <c r="U355" s="54">
        <f t="shared" si="193"/>
        <v>0</v>
      </c>
      <c r="V355" s="54"/>
      <c r="W355" s="54"/>
      <c r="X355" s="54">
        <f t="shared" si="193"/>
        <v>0</v>
      </c>
      <c r="Y355" s="54">
        <f t="shared" si="193"/>
        <v>0</v>
      </c>
      <c r="Z355" s="54">
        <f t="shared" si="193"/>
        <v>0</v>
      </c>
      <c r="AA355" s="54">
        <f t="shared" si="193"/>
        <v>0</v>
      </c>
      <c r="AB355" s="54">
        <f t="shared" si="193"/>
        <v>0</v>
      </c>
      <c r="AC355" s="54">
        <f t="shared" si="193"/>
        <v>0</v>
      </c>
      <c r="AD355" s="54">
        <f t="shared" si="193"/>
        <v>0</v>
      </c>
      <c r="AE355" s="54">
        <f t="shared" si="193"/>
        <v>0</v>
      </c>
      <c r="AF355" s="54">
        <f t="shared" si="193"/>
        <v>0</v>
      </c>
      <c r="AG355" s="54">
        <f t="shared" si="193"/>
        <v>0</v>
      </c>
      <c r="AH355" s="54">
        <f t="shared" si="193"/>
        <v>0</v>
      </c>
      <c r="AI355" s="54">
        <f t="shared" si="193"/>
        <v>0</v>
      </c>
      <c r="AJ355" s="54">
        <f t="shared" si="193"/>
        <v>0</v>
      </c>
      <c r="AK355" s="54">
        <f t="shared" si="193"/>
        <v>0</v>
      </c>
      <c r="AL355" s="54">
        <f t="shared" si="193"/>
        <v>0</v>
      </c>
      <c r="AM355" s="54">
        <f t="shared" si="193"/>
        <v>0</v>
      </c>
      <c r="AN355" s="54">
        <f t="shared" si="193"/>
        <v>0</v>
      </c>
      <c r="AO355" s="54">
        <f t="shared" si="193"/>
        <v>0</v>
      </c>
      <c r="AP355" s="54">
        <f t="shared" si="193"/>
        <v>0</v>
      </c>
      <c r="AQ355" s="54">
        <f t="shared" si="193"/>
        <v>0</v>
      </c>
      <c r="AR355" s="49">
        <f t="shared" si="191"/>
        <v>0</v>
      </c>
      <c r="AT355" s="46"/>
      <c r="AU355" s="46"/>
      <c r="AV355" s="46"/>
      <c r="AW355" s="46"/>
      <c r="AX355" s="46"/>
      <c r="AY355" s="46"/>
    </row>
    <row r="356" spans="4:51" s="1" customFormat="1" ht="15.75" hidden="1">
      <c r="D356" s="41"/>
      <c r="E356" s="49"/>
      <c r="F356" s="58"/>
      <c r="G356" s="58"/>
      <c r="H356" s="58"/>
      <c r="I356" s="58"/>
      <c r="J356" s="58"/>
      <c r="K356" s="55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49">
        <f t="shared" si="191"/>
        <v>0</v>
      </c>
      <c r="AT356" s="46"/>
      <c r="AU356" s="46"/>
      <c r="AV356" s="46"/>
      <c r="AW356" s="46"/>
      <c r="AX356" s="46"/>
      <c r="AY356" s="46"/>
    </row>
    <row r="357" spans="4:51" s="1" customFormat="1" ht="15.75" hidden="1">
      <c r="D357" s="41"/>
      <c r="E357" s="49"/>
      <c r="F357" s="58"/>
      <c r="G357" s="58"/>
      <c r="H357" s="58"/>
      <c r="I357" s="58"/>
      <c r="J357" s="58"/>
      <c r="K357" s="55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49">
        <f t="shared" si="191"/>
        <v>0</v>
      </c>
      <c r="AT357" s="46"/>
      <c r="AU357" s="46"/>
      <c r="AV357" s="46"/>
      <c r="AW357" s="46"/>
      <c r="AX357" s="46"/>
      <c r="AY357" s="46"/>
    </row>
    <row r="358" spans="4:51" s="1" customFormat="1" ht="33" customHeight="1">
      <c r="D358" s="57">
        <v>70743</v>
      </c>
      <c r="E358" s="63" t="s">
        <v>74</v>
      </c>
      <c r="F358" s="49"/>
      <c r="G358" s="49"/>
      <c r="H358" s="49"/>
      <c r="I358" s="49"/>
      <c r="J358" s="49"/>
      <c r="K358" s="50"/>
      <c r="L358" s="49"/>
      <c r="M358" s="49">
        <v>9247.4</v>
      </c>
      <c r="N358" s="49">
        <v>0</v>
      </c>
      <c r="O358" s="49">
        <v>0</v>
      </c>
      <c r="P358" s="49">
        <v>0</v>
      </c>
      <c r="Q358" s="49">
        <v>0</v>
      </c>
      <c r="R358" s="49">
        <v>0</v>
      </c>
      <c r="S358" s="62"/>
      <c r="T358" s="49">
        <v>0</v>
      </c>
      <c r="U358" s="49">
        <v>0</v>
      </c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  <c r="AI358" s="49"/>
      <c r="AJ358" s="49"/>
      <c r="AK358" s="49"/>
      <c r="AL358" s="49"/>
      <c r="AM358" s="49"/>
      <c r="AN358" s="49"/>
      <c r="AO358" s="49"/>
      <c r="AP358" s="49">
        <v>0</v>
      </c>
      <c r="AQ358" s="49">
        <v>0</v>
      </c>
      <c r="AR358" s="49">
        <f t="shared" si="191"/>
        <v>9247.4</v>
      </c>
      <c r="AT358" s="46"/>
      <c r="AU358" s="46"/>
      <c r="AV358" s="46">
        <f>M358/12</f>
        <v>770.6166666666667</v>
      </c>
      <c r="AW358" s="46"/>
      <c r="AX358" s="46"/>
      <c r="AY358" s="46"/>
    </row>
    <row r="359" spans="4:51" s="1" customFormat="1" ht="1.5" customHeight="1" hidden="1">
      <c r="D359" s="51"/>
      <c r="E359" s="52" t="s">
        <v>22</v>
      </c>
      <c r="F359" s="49"/>
      <c r="G359" s="49"/>
      <c r="H359" s="49"/>
      <c r="I359" s="49"/>
      <c r="J359" s="49"/>
      <c r="K359" s="53">
        <f aca="true" t="shared" si="194" ref="K359:AQ359">ROUND((K358*K$2/100),1)</f>
        <v>0</v>
      </c>
      <c r="L359" s="54">
        <f t="shared" si="194"/>
        <v>0</v>
      </c>
      <c r="M359" s="54"/>
      <c r="N359" s="54">
        <f t="shared" si="194"/>
        <v>0</v>
      </c>
      <c r="O359" s="54">
        <f t="shared" si="194"/>
        <v>0</v>
      </c>
      <c r="P359" s="54">
        <f t="shared" si="194"/>
        <v>0</v>
      </c>
      <c r="Q359" s="54">
        <f t="shared" si="194"/>
        <v>0</v>
      </c>
      <c r="R359" s="54">
        <f t="shared" si="194"/>
        <v>0</v>
      </c>
      <c r="S359" s="53">
        <f t="shared" si="194"/>
        <v>0</v>
      </c>
      <c r="T359" s="54">
        <f t="shared" si="194"/>
        <v>0</v>
      </c>
      <c r="U359" s="54">
        <f t="shared" si="194"/>
        <v>0</v>
      </c>
      <c r="V359" s="54"/>
      <c r="W359" s="54"/>
      <c r="X359" s="54">
        <f t="shared" si="194"/>
        <v>0</v>
      </c>
      <c r="Y359" s="54">
        <f t="shared" si="194"/>
        <v>0</v>
      </c>
      <c r="Z359" s="54">
        <f t="shared" si="194"/>
        <v>0</v>
      </c>
      <c r="AA359" s="54">
        <f t="shared" si="194"/>
        <v>0</v>
      </c>
      <c r="AB359" s="54">
        <f t="shared" si="194"/>
        <v>0</v>
      </c>
      <c r="AC359" s="54">
        <f t="shared" si="194"/>
        <v>0</v>
      </c>
      <c r="AD359" s="54">
        <f t="shared" si="194"/>
        <v>0</v>
      </c>
      <c r="AE359" s="54">
        <f t="shared" si="194"/>
        <v>0</v>
      </c>
      <c r="AF359" s="54">
        <f t="shared" si="194"/>
        <v>0</v>
      </c>
      <c r="AG359" s="54">
        <f t="shared" si="194"/>
        <v>0</v>
      </c>
      <c r="AH359" s="54">
        <f t="shared" si="194"/>
        <v>0</v>
      </c>
      <c r="AI359" s="54">
        <f t="shared" si="194"/>
        <v>0</v>
      </c>
      <c r="AJ359" s="54">
        <f t="shared" si="194"/>
        <v>0</v>
      </c>
      <c r="AK359" s="54">
        <f t="shared" si="194"/>
        <v>0</v>
      </c>
      <c r="AL359" s="54">
        <f t="shared" si="194"/>
        <v>0</v>
      </c>
      <c r="AM359" s="54">
        <f t="shared" si="194"/>
        <v>0</v>
      </c>
      <c r="AN359" s="54">
        <f t="shared" si="194"/>
        <v>0</v>
      </c>
      <c r="AO359" s="54">
        <f t="shared" si="194"/>
        <v>0</v>
      </c>
      <c r="AP359" s="54">
        <f t="shared" si="194"/>
        <v>0</v>
      </c>
      <c r="AQ359" s="54">
        <f t="shared" si="194"/>
        <v>0</v>
      </c>
      <c r="AR359" s="49">
        <f t="shared" si="191"/>
        <v>0</v>
      </c>
      <c r="AS359" s="1" t="b">
        <f>SUM(K358:AQ358)=AR358</f>
        <v>1</v>
      </c>
      <c r="AT359" s="46"/>
      <c r="AU359" s="46"/>
      <c r="AV359" s="46"/>
      <c r="AW359" s="46"/>
      <c r="AX359" s="46"/>
      <c r="AY359" s="46"/>
    </row>
    <row r="360" spans="4:51" s="1" customFormat="1" ht="15.75" hidden="1">
      <c r="D360" s="51"/>
      <c r="E360" s="52" t="s">
        <v>23</v>
      </c>
      <c r="F360" s="49"/>
      <c r="G360" s="49"/>
      <c r="H360" s="49"/>
      <c r="I360" s="49"/>
      <c r="J360" s="49"/>
      <c r="K360" s="53">
        <f aca="true" t="shared" si="195" ref="K360:AQ360">ROUND((K358*K$3/100),1)</f>
        <v>0</v>
      </c>
      <c r="L360" s="54">
        <f t="shared" si="195"/>
        <v>0</v>
      </c>
      <c r="M360" s="54"/>
      <c r="N360" s="54">
        <f t="shared" si="195"/>
        <v>0</v>
      </c>
      <c r="O360" s="54">
        <f t="shared" si="195"/>
        <v>0</v>
      </c>
      <c r="P360" s="54">
        <f t="shared" si="195"/>
        <v>0</v>
      </c>
      <c r="Q360" s="54">
        <f t="shared" si="195"/>
        <v>0</v>
      </c>
      <c r="R360" s="54">
        <f t="shared" si="195"/>
        <v>0</v>
      </c>
      <c r="S360" s="53">
        <f t="shared" si="195"/>
        <v>0</v>
      </c>
      <c r="T360" s="54">
        <f t="shared" si="195"/>
        <v>0</v>
      </c>
      <c r="U360" s="54">
        <f t="shared" si="195"/>
        <v>0</v>
      </c>
      <c r="V360" s="54"/>
      <c r="W360" s="54"/>
      <c r="X360" s="54">
        <f t="shared" si="195"/>
        <v>0</v>
      </c>
      <c r="Y360" s="54">
        <f t="shared" si="195"/>
        <v>0</v>
      </c>
      <c r="Z360" s="54">
        <f t="shared" si="195"/>
        <v>0</v>
      </c>
      <c r="AA360" s="54">
        <f t="shared" si="195"/>
        <v>0</v>
      </c>
      <c r="AB360" s="54">
        <f t="shared" si="195"/>
        <v>0</v>
      </c>
      <c r="AC360" s="54">
        <f t="shared" si="195"/>
        <v>0</v>
      </c>
      <c r="AD360" s="54">
        <f t="shared" si="195"/>
        <v>0</v>
      </c>
      <c r="AE360" s="54">
        <f t="shared" si="195"/>
        <v>0</v>
      </c>
      <c r="AF360" s="54">
        <f t="shared" si="195"/>
        <v>0</v>
      </c>
      <c r="AG360" s="54">
        <f t="shared" si="195"/>
        <v>0</v>
      </c>
      <c r="AH360" s="54">
        <f t="shared" si="195"/>
        <v>0</v>
      </c>
      <c r="AI360" s="54">
        <f t="shared" si="195"/>
        <v>0</v>
      </c>
      <c r="AJ360" s="54">
        <f t="shared" si="195"/>
        <v>0</v>
      </c>
      <c r="AK360" s="54">
        <f t="shared" si="195"/>
        <v>0</v>
      </c>
      <c r="AL360" s="54">
        <f t="shared" si="195"/>
        <v>0</v>
      </c>
      <c r="AM360" s="54">
        <f t="shared" si="195"/>
        <v>0</v>
      </c>
      <c r="AN360" s="54">
        <f t="shared" si="195"/>
        <v>0</v>
      </c>
      <c r="AO360" s="54">
        <f t="shared" si="195"/>
        <v>0</v>
      </c>
      <c r="AP360" s="54">
        <f t="shared" si="195"/>
        <v>0</v>
      </c>
      <c r="AQ360" s="54">
        <f t="shared" si="195"/>
        <v>0</v>
      </c>
      <c r="AR360" s="49">
        <f t="shared" si="191"/>
        <v>0</v>
      </c>
      <c r="AT360" s="46"/>
      <c r="AU360" s="46"/>
      <c r="AV360" s="46"/>
      <c r="AW360" s="46"/>
      <c r="AX360" s="46"/>
      <c r="AY360" s="46"/>
    </row>
    <row r="361" spans="4:51" s="1" customFormat="1" ht="15.75" hidden="1">
      <c r="D361" s="51"/>
      <c r="E361" s="52" t="s">
        <v>24</v>
      </c>
      <c r="F361" s="49"/>
      <c r="G361" s="49"/>
      <c r="H361" s="49"/>
      <c r="I361" s="49"/>
      <c r="J361" s="49"/>
      <c r="K361" s="53">
        <f aca="true" t="shared" si="196" ref="K361:AQ361">ROUND((K358*K$4/100),1)</f>
        <v>0</v>
      </c>
      <c r="L361" s="54">
        <f t="shared" si="196"/>
        <v>0</v>
      </c>
      <c r="M361" s="54"/>
      <c r="N361" s="54">
        <f t="shared" si="196"/>
        <v>0</v>
      </c>
      <c r="O361" s="54">
        <f t="shared" si="196"/>
        <v>0</v>
      </c>
      <c r="P361" s="54">
        <f t="shared" si="196"/>
        <v>0</v>
      </c>
      <c r="Q361" s="54">
        <f t="shared" si="196"/>
        <v>0</v>
      </c>
      <c r="R361" s="54">
        <f t="shared" si="196"/>
        <v>0</v>
      </c>
      <c r="S361" s="53">
        <f t="shared" si="196"/>
        <v>0</v>
      </c>
      <c r="T361" s="54">
        <f t="shared" si="196"/>
        <v>0</v>
      </c>
      <c r="U361" s="54">
        <f t="shared" si="196"/>
        <v>0</v>
      </c>
      <c r="V361" s="54"/>
      <c r="W361" s="54"/>
      <c r="X361" s="54">
        <f t="shared" si="196"/>
        <v>0</v>
      </c>
      <c r="Y361" s="54">
        <f t="shared" si="196"/>
        <v>0</v>
      </c>
      <c r="Z361" s="54">
        <f t="shared" si="196"/>
        <v>0</v>
      </c>
      <c r="AA361" s="54">
        <f t="shared" si="196"/>
        <v>0</v>
      </c>
      <c r="AB361" s="54">
        <f t="shared" si="196"/>
        <v>0</v>
      </c>
      <c r="AC361" s="54">
        <f t="shared" si="196"/>
        <v>0</v>
      </c>
      <c r="AD361" s="54">
        <f t="shared" si="196"/>
        <v>0</v>
      </c>
      <c r="AE361" s="54">
        <f t="shared" si="196"/>
        <v>0</v>
      </c>
      <c r="AF361" s="54">
        <f t="shared" si="196"/>
        <v>0</v>
      </c>
      <c r="AG361" s="54">
        <f t="shared" si="196"/>
        <v>0</v>
      </c>
      <c r="AH361" s="54">
        <f t="shared" si="196"/>
        <v>0</v>
      </c>
      <c r="AI361" s="54">
        <f t="shared" si="196"/>
        <v>0</v>
      </c>
      <c r="AJ361" s="54">
        <f t="shared" si="196"/>
        <v>0</v>
      </c>
      <c r="AK361" s="54">
        <f t="shared" si="196"/>
        <v>0</v>
      </c>
      <c r="AL361" s="54">
        <f t="shared" si="196"/>
        <v>0</v>
      </c>
      <c r="AM361" s="54">
        <f t="shared" si="196"/>
        <v>0</v>
      </c>
      <c r="AN361" s="54">
        <f t="shared" si="196"/>
        <v>0</v>
      </c>
      <c r="AO361" s="54">
        <f t="shared" si="196"/>
        <v>0</v>
      </c>
      <c r="AP361" s="54">
        <f t="shared" si="196"/>
        <v>0</v>
      </c>
      <c r="AQ361" s="54">
        <f t="shared" si="196"/>
        <v>0</v>
      </c>
      <c r="AR361" s="49">
        <f t="shared" si="191"/>
        <v>0</v>
      </c>
      <c r="AT361" s="46"/>
      <c r="AU361" s="46"/>
      <c r="AV361" s="46"/>
      <c r="AW361" s="46"/>
      <c r="AX361" s="46"/>
      <c r="AY361" s="46"/>
    </row>
    <row r="362" spans="4:51" s="1" customFormat="1" ht="15.75" hidden="1">
      <c r="D362" s="51" t="s">
        <v>25</v>
      </c>
      <c r="E362" s="52" t="s">
        <v>26</v>
      </c>
      <c r="F362" s="49"/>
      <c r="G362" s="49"/>
      <c r="H362" s="49"/>
      <c r="I362" s="49"/>
      <c r="J362" s="49"/>
      <c r="K362" s="53">
        <f aca="true" t="shared" si="197" ref="K362:AQ362">K358-K359-K360-K361</f>
        <v>0</v>
      </c>
      <c r="L362" s="54">
        <f t="shared" si="197"/>
        <v>0</v>
      </c>
      <c r="M362" s="54"/>
      <c r="N362" s="54">
        <f t="shared" si="197"/>
        <v>0</v>
      </c>
      <c r="O362" s="54">
        <f t="shared" si="197"/>
        <v>0</v>
      </c>
      <c r="P362" s="54">
        <f t="shared" si="197"/>
        <v>0</v>
      </c>
      <c r="Q362" s="54">
        <f t="shared" si="197"/>
        <v>0</v>
      </c>
      <c r="R362" s="54">
        <f t="shared" si="197"/>
        <v>0</v>
      </c>
      <c r="S362" s="53">
        <f t="shared" si="197"/>
        <v>0</v>
      </c>
      <c r="T362" s="54">
        <f t="shared" si="197"/>
        <v>0</v>
      </c>
      <c r="U362" s="54">
        <f t="shared" si="197"/>
        <v>0</v>
      </c>
      <c r="V362" s="54"/>
      <c r="W362" s="54"/>
      <c r="X362" s="54">
        <f t="shared" si="197"/>
        <v>0</v>
      </c>
      <c r="Y362" s="54">
        <f t="shared" si="197"/>
        <v>0</v>
      </c>
      <c r="Z362" s="54">
        <f t="shared" si="197"/>
        <v>0</v>
      </c>
      <c r="AA362" s="54">
        <f t="shared" si="197"/>
        <v>0</v>
      </c>
      <c r="AB362" s="54">
        <f t="shared" si="197"/>
        <v>0</v>
      </c>
      <c r="AC362" s="54">
        <f t="shared" si="197"/>
        <v>0</v>
      </c>
      <c r="AD362" s="54">
        <f t="shared" si="197"/>
        <v>0</v>
      </c>
      <c r="AE362" s="54">
        <f t="shared" si="197"/>
        <v>0</v>
      </c>
      <c r="AF362" s="54">
        <f t="shared" si="197"/>
        <v>0</v>
      </c>
      <c r="AG362" s="54">
        <f t="shared" si="197"/>
        <v>0</v>
      </c>
      <c r="AH362" s="54">
        <f t="shared" si="197"/>
        <v>0</v>
      </c>
      <c r="AI362" s="54">
        <f t="shared" si="197"/>
        <v>0</v>
      </c>
      <c r="AJ362" s="54">
        <f t="shared" si="197"/>
        <v>0</v>
      </c>
      <c r="AK362" s="54">
        <f t="shared" si="197"/>
        <v>0</v>
      </c>
      <c r="AL362" s="54">
        <f t="shared" si="197"/>
        <v>0</v>
      </c>
      <c r="AM362" s="54">
        <f t="shared" si="197"/>
        <v>0</v>
      </c>
      <c r="AN362" s="54">
        <f t="shared" si="197"/>
        <v>0</v>
      </c>
      <c r="AO362" s="54">
        <f t="shared" si="197"/>
        <v>0</v>
      </c>
      <c r="AP362" s="54">
        <f t="shared" si="197"/>
        <v>0</v>
      </c>
      <c r="AQ362" s="54">
        <f t="shared" si="197"/>
        <v>0</v>
      </c>
      <c r="AR362" s="49">
        <f t="shared" si="191"/>
        <v>0</v>
      </c>
      <c r="AT362" s="46"/>
      <c r="AU362" s="46"/>
      <c r="AV362" s="46"/>
      <c r="AW362" s="46"/>
      <c r="AX362" s="46"/>
      <c r="AY362" s="46"/>
    </row>
    <row r="363" spans="4:51" s="1" customFormat="1" ht="15.75" hidden="1">
      <c r="D363" s="41"/>
      <c r="E363" s="49"/>
      <c r="F363" s="58"/>
      <c r="G363" s="58"/>
      <c r="H363" s="58"/>
      <c r="I363" s="58"/>
      <c r="J363" s="58"/>
      <c r="K363" s="55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49">
        <f t="shared" si="191"/>
        <v>0</v>
      </c>
      <c r="AT363" s="46"/>
      <c r="AU363" s="46"/>
      <c r="AV363" s="46"/>
      <c r="AW363" s="46"/>
      <c r="AX363" s="46"/>
      <c r="AY363" s="46"/>
    </row>
    <row r="364" spans="4:51" s="1" customFormat="1" ht="15.75" hidden="1">
      <c r="D364" s="41"/>
      <c r="E364" s="49"/>
      <c r="F364" s="58"/>
      <c r="G364" s="58"/>
      <c r="H364" s="58"/>
      <c r="I364" s="58"/>
      <c r="J364" s="58"/>
      <c r="K364" s="55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49">
        <f t="shared" si="191"/>
        <v>0</v>
      </c>
      <c r="AT364" s="46"/>
      <c r="AU364" s="46"/>
      <c r="AV364" s="46"/>
      <c r="AW364" s="46"/>
      <c r="AX364" s="46"/>
      <c r="AY364" s="46"/>
    </row>
    <row r="365" spans="4:51" s="1" customFormat="1" ht="27.75" customHeight="1">
      <c r="D365" s="57">
        <v>70743</v>
      </c>
      <c r="E365" s="63" t="s">
        <v>75</v>
      </c>
      <c r="F365" s="49"/>
      <c r="G365" s="49"/>
      <c r="H365" s="49"/>
      <c r="I365" s="49"/>
      <c r="J365" s="49"/>
      <c r="K365" s="50"/>
      <c r="L365" s="49"/>
      <c r="M365" s="49">
        <v>8124.7</v>
      </c>
      <c r="N365" s="49">
        <v>0</v>
      </c>
      <c r="O365" s="49">
        <v>0</v>
      </c>
      <c r="P365" s="49">
        <v>0</v>
      </c>
      <c r="Q365" s="49">
        <v>0</v>
      </c>
      <c r="R365" s="49">
        <v>0</v>
      </c>
      <c r="S365" s="62"/>
      <c r="T365" s="49">
        <v>0</v>
      </c>
      <c r="U365" s="49">
        <v>0</v>
      </c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  <c r="AI365" s="49"/>
      <c r="AJ365" s="49"/>
      <c r="AK365" s="49"/>
      <c r="AL365" s="49"/>
      <c r="AM365" s="49"/>
      <c r="AN365" s="49"/>
      <c r="AO365" s="49"/>
      <c r="AP365" s="49">
        <v>0</v>
      </c>
      <c r="AQ365" s="49">
        <v>0</v>
      </c>
      <c r="AR365" s="49">
        <f t="shared" si="191"/>
        <v>8124.7</v>
      </c>
      <c r="AT365" s="46"/>
      <c r="AU365" s="46"/>
      <c r="AV365" s="46">
        <f>M365/12</f>
        <v>677.0583333333333</v>
      </c>
      <c r="AW365" s="46"/>
      <c r="AX365" s="46"/>
      <c r="AY365" s="46"/>
    </row>
    <row r="366" spans="4:51" s="1" customFormat="1" ht="2.25" customHeight="1" hidden="1">
      <c r="D366" s="51"/>
      <c r="E366" s="52" t="s">
        <v>22</v>
      </c>
      <c r="F366" s="49"/>
      <c r="G366" s="49"/>
      <c r="H366" s="49"/>
      <c r="I366" s="49"/>
      <c r="J366" s="49"/>
      <c r="K366" s="53">
        <f aca="true" t="shared" si="198" ref="K366:AQ366">ROUND((K365*K$2/100),1)</f>
        <v>0</v>
      </c>
      <c r="L366" s="54">
        <f t="shared" si="198"/>
        <v>0</v>
      </c>
      <c r="M366" s="54"/>
      <c r="N366" s="54">
        <f t="shared" si="198"/>
        <v>0</v>
      </c>
      <c r="O366" s="54">
        <f t="shared" si="198"/>
        <v>0</v>
      </c>
      <c r="P366" s="54">
        <f t="shared" si="198"/>
        <v>0</v>
      </c>
      <c r="Q366" s="54">
        <f t="shared" si="198"/>
        <v>0</v>
      </c>
      <c r="R366" s="54">
        <f t="shared" si="198"/>
        <v>0</v>
      </c>
      <c r="S366" s="53">
        <f t="shared" si="198"/>
        <v>0</v>
      </c>
      <c r="T366" s="54">
        <f t="shared" si="198"/>
        <v>0</v>
      </c>
      <c r="U366" s="54">
        <f t="shared" si="198"/>
        <v>0</v>
      </c>
      <c r="V366" s="54"/>
      <c r="W366" s="54"/>
      <c r="X366" s="54">
        <f t="shared" si="198"/>
        <v>0</v>
      </c>
      <c r="Y366" s="54">
        <f t="shared" si="198"/>
        <v>0</v>
      </c>
      <c r="Z366" s="54">
        <f t="shared" si="198"/>
        <v>0</v>
      </c>
      <c r="AA366" s="54">
        <f t="shared" si="198"/>
        <v>0</v>
      </c>
      <c r="AB366" s="54">
        <f t="shared" si="198"/>
        <v>0</v>
      </c>
      <c r="AC366" s="54">
        <f t="shared" si="198"/>
        <v>0</v>
      </c>
      <c r="AD366" s="54">
        <f t="shared" si="198"/>
        <v>0</v>
      </c>
      <c r="AE366" s="54">
        <f t="shared" si="198"/>
        <v>0</v>
      </c>
      <c r="AF366" s="54">
        <f t="shared" si="198"/>
        <v>0</v>
      </c>
      <c r="AG366" s="54">
        <f t="shared" si="198"/>
        <v>0</v>
      </c>
      <c r="AH366" s="54">
        <f t="shared" si="198"/>
        <v>0</v>
      </c>
      <c r="AI366" s="54">
        <f t="shared" si="198"/>
        <v>0</v>
      </c>
      <c r="AJ366" s="54">
        <f t="shared" si="198"/>
        <v>0</v>
      </c>
      <c r="AK366" s="54">
        <f t="shared" si="198"/>
        <v>0</v>
      </c>
      <c r="AL366" s="54">
        <f t="shared" si="198"/>
        <v>0</v>
      </c>
      <c r="AM366" s="54">
        <f t="shared" si="198"/>
        <v>0</v>
      </c>
      <c r="AN366" s="54">
        <f t="shared" si="198"/>
        <v>0</v>
      </c>
      <c r="AO366" s="54">
        <f t="shared" si="198"/>
        <v>0</v>
      </c>
      <c r="AP366" s="54">
        <f t="shared" si="198"/>
        <v>0</v>
      </c>
      <c r="AQ366" s="54">
        <f t="shared" si="198"/>
        <v>0</v>
      </c>
      <c r="AR366" s="49">
        <f t="shared" si="191"/>
        <v>0</v>
      </c>
      <c r="AS366" s="1" t="b">
        <f>SUM(K365:AQ365)=AR365</f>
        <v>1</v>
      </c>
      <c r="AT366" s="46"/>
      <c r="AU366" s="46"/>
      <c r="AV366" s="46"/>
      <c r="AW366" s="46"/>
      <c r="AX366" s="46"/>
      <c r="AY366" s="46"/>
    </row>
    <row r="367" spans="4:51" s="1" customFormat="1" ht="15.75" hidden="1">
      <c r="D367" s="51"/>
      <c r="E367" s="52" t="s">
        <v>23</v>
      </c>
      <c r="F367" s="49"/>
      <c r="G367" s="49"/>
      <c r="H367" s="49"/>
      <c r="I367" s="49"/>
      <c r="J367" s="49"/>
      <c r="K367" s="53">
        <f aca="true" t="shared" si="199" ref="K367:AQ367">ROUND((K365*K$3/100),1)</f>
        <v>0</v>
      </c>
      <c r="L367" s="54">
        <f t="shared" si="199"/>
        <v>0</v>
      </c>
      <c r="M367" s="54"/>
      <c r="N367" s="54">
        <f t="shared" si="199"/>
        <v>0</v>
      </c>
      <c r="O367" s="54">
        <f t="shared" si="199"/>
        <v>0</v>
      </c>
      <c r="P367" s="54">
        <f t="shared" si="199"/>
        <v>0</v>
      </c>
      <c r="Q367" s="54">
        <f t="shared" si="199"/>
        <v>0</v>
      </c>
      <c r="R367" s="54">
        <f t="shared" si="199"/>
        <v>0</v>
      </c>
      <c r="S367" s="53">
        <f t="shared" si="199"/>
        <v>0</v>
      </c>
      <c r="T367" s="54">
        <f t="shared" si="199"/>
        <v>0</v>
      </c>
      <c r="U367" s="54">
        <f t="shared" si="199"/>
        <v>0</v>
      </c>
      <c r="V367" s="54"/>
      <c r="W367" s="54"/>
      <c r="X367" s="54">
        <f t="shared" si="199"/>
        <v>0</v>
      </c>
      <c r="Y367" s="54">
        <f t="shared" si="199"/>
        <v>0</v>
      </c>
      <c r="Z367" s="54">
        <f t="shared" si="199"/>
        <v>0</v>
      </c>
      <c r="AA367" s="54">
        <f t="shared" si="199"/>
        <v>0</v>
      </c>
      <c r="AB367" s="54">
        <f t="shared" si="199"/>
        <v>0</v>
      </c>
      <c r="AC367" s="54">
        <f t="shared" si="199"/>
        <v>0</v>
      </c>
      <c r="AD367" s="54">
        <f t="shared" si="199"/>
        <v>0</v>
      </c>
      <c r="AE367" s="54">
        <f t="shared" si="199"/>
        <v>0</v>
      </c>
      <c r="AF367" s="54">
        <f t="shared" si="199"/>
        <v>0</v>
      </c>
      <c r="AG367" s="54">
        <f t="shared" si="199"/>
        <v>0</v>
      </c>
      <c r="AH367" s="54">
        <f t="shared" si="199"/>
        <v>0</v>
      </c>
      <c r="AI367" s="54">
        <f t="shared" si="199"/>
        <v>0</v>
      </c>
      <c r="AJ367" s="54">
        <f t="shared" si="199"/>
        <v>0</v>
      </c>
      <c r="AK367" s="54">
        <f t="shared" si="199"/>
        <v>0</v>
      </c>
      <c r="AL367" s="54">
        <f t="shared" si="199"/>
        <v>0</v>
      </c>
      <c r="AM367" s="54">
        <f t="shared" si="199"/>
        <v>0</v>
      </c>
      <c r="AN367" s="54">
        <f t="shared" si="199"/>
        <v>0</v>
      </c>
      <c r="AO367" s="54">
        <f t="shared" si="199"/>
        <v>0</v>
      </c>
      <c r="AP367" s="54">
        <f t="shared" si="199"/>
        <v>0</v>
      </c>
      <c r="AQ367" s="54">
        <f t="shared" si="199"/>
        <v>0</v>
      </c>
      <c r="AR367" s="49">
        <f t="shared" si="191"/>
        <v>0</v>
      </c>
      <c r="AT367" s="46"/>
      <c r="AU367" s="46"/>
      <c r="AV367" s="46"/>
      <c r="AW367" s="46"/>
      <c r="AX367" s="46"/>
      <c r="AY367" s="46"/>
    </row>
    <row r="368" spans="4:51" s="1" customFormat="1" ht="15.75" hidden="1">
      <c r="D368" s="51"/>
      <c r="E368" s="52" t="s">
        <v>24</v>
      </c>
      <c r="F368" s="49"/>
      <c r="G368" s="49"/>
      <c r="H368" s="49"/>
      <c r="I368" s="49"/>
      <c r="J368" s="49"/>
      <c r="K368" s="53">
        <f aca="true" t="shared" si="200" ref="K368:AQ368">ROUND((K365*K$4/100),1)</f>
        <v>0</v>
      </c>
      <c r="L368" s="54">
        <f t="shared" si="200"/>
        <v>0</v>
      </c>
      <c r="M368" s="54"/>
      <c r="N368" s="54">
        <f t="shared" si="200"/>
        <v>0</v>
      </c>
      <c r="O368" s="54">
        <f t="shared" si="200"/>
        <v>0</v>
      </c>
      <c r="P368" s="54">
        <f t="shared" si="200"/>
        <v>0</v>
      </c>
      <c r="Q368" s="54">
        <f t="shared" si="200"/>
        <v>0</v>
      </c>
      <c r="R368" s="54">
        <f t="shared" si="200"/>
        <v>0</v>
      </c>
      <c r="S368" s="53">
        <f t="shared" si="200"/>
        <v>0</v>
      </c>
      <c r="T368" s="54">
        <f t="shared" si="200"/>
        <v>0</v>
      </c>
      <c r="U368" s="54">
        <f t="shared" si="200"/>
        <v>0</v>
      </c>
      <c r="V368" s="54"/>
      <c r="W368" s="54"/>
      <c r="X368" s="54">
        <f t="shared" si="200"/>
        <v>0</v>
      </c>
      <c r="Y368" s="54">
        <f t="shared" si="200"/>
        <v>0</v>
      </c>
      <c r="Z368" s="54">
        <f t="shared" si="200"/>
        <v>0</v>
      </c>
      <c r="AA368" s="54">
        <f t="shared" si="200"/>
        <v>0</v>
      </c>
      <c r="AB368" s="54">
        <f t="shared" si="200"/>
        <v>0</v>
      </c>
      <c r="AC368" s="54">
        <f t="shared" si="200"/>
        <v>0</v>
      </c>
      <c r="AD368" s="54">
        <f t="shared" si="200"/>
        <v>0</v>
      </c>
      <c r="AE368" s="54">
        <f t="shared" si="200"/>
        <v>0</v>
      </c>
      <c r="AF368" s="54">
        <f t="shared" si="200"/>
        <v>0</v>
      </c>
      <c r="AG368" s="54">
        <f t="shared" si="200"/>
        <v>0</v>
      </c>
      <c r="AH368" s="54">
        <f t="shared" si="200"/>
        <v>0</v>
      </c>
      <c r="AI368" s="54">
        <f t="shared" si="200"/>
        <v>0</v>
      </c>
      <c r="AJ368" s="54">
        <f t="shared" si="200"/>
        <v>0</v>
      </c>
      <c r="AK368" s="54">
        <f t="shared" si="200"/>
        <v>0</v>
      </c>
      <c r="AL368" s="54">
        <f t="shared" si="200"/>
        <v>0</v>
      </c>
      <c r="AM368" s="54">
        <f t="shared" si="200"/>
        <v>0</v>
      </c>
      <c r="AN368" s="54">
        <f t="shared" si="200"/>
        <v>0</v>
      </c>
      <c r="AO368" s="54">
        <f t="shared" si="200"/>
        <v>0</v>
      </c>
      <c r="AP368" s="54">
        <f t="shared" si="200"/>
        <v>0</v>
      </c>
      <c r="AQ368" s="54">
        <f t="shared" si="200"/>
        <v>0</v>
      </c>
      <c r="AR368" s="49">
        <f t="shared" si="191"/>
        <v>0</v>
      </c>
      <c r="AT368" s="46"/>
      <c r="AU368" s="46"/>
      <c r="AV368" s="46"/>
      <c r="AW368" s="46"/>
      <c r="AX368" s="46"/>
      <c r="AY368" s="46"/>
    </row>
    <row r="369" spans="4:51" s="1" customFormat="1" ht="15.75" hidden="1">
      <c r="D369" s="51" t="s">
        <v>25</v>
      </c>
      <c r="E369" s="52" t="s">
        <v>26</v>
      </c>
      <c r="F369" s="49"/>
      <c r="G369" s="49"/>
      <c r="H369" s="49"/>
      <c r="I369" s="49"/>
      <c r="J369" s="49"/>
      <c r="K369" s="53">
        <f aca="true" t="shared" si="201" ref="K369:AQ369">K365-K366-K367-K368</f>
        <v>0</v>
      </c>
      <c r="L369" s="54">
        <f t="shared" si="201"/>
        <v>0</v>
      </c>
      <c r="M369" s="54"/>
      <c r="N369" s="54">
        <f t="shared" si="201"/>
        <v>0</v>
      </c>
      <c r="O369" s="54">
        <f t="shared" si="201"/>
        <v>0</v>
      </c>
      <c r="P369" s="54">
        <f t="shared" si="201"/>
        <v>0</v>
      </c>
      <c r="Q369" s="54">
        <f t="shared" si="201"/>
        <v>0</v>
      </c>
      <c r="R369" s="54">
        <f t="shared" si="201"/>
        <v>0</v>
      </c>
      <c r="S369" s="53">
        <f t="shared" si="201"/>
        <v>0</v>
      </c>
      <c r="T369" s="54">
        <f t="shared" si="201"/>
        <v>0</v>
      </c>
      <c r="U369" s="54">
        <f t="shared" si="201"/>
        <v>0</v>
      </c>
      <c r="V369" s="54"/>
      <c r="W369" s="54"/>
      <c r="X369" s="54">
        <f t="shared" si="201"/>
        <v>0</v>
      </c>
      <c r="Y369" s="54">
        <f t="shared" si="201"/>
        <v>0</v>
      </c>
      <c r="Z369" s="54">
        <f t="shared" si="201"/>
        <v>0</v>
      </c>
      <c r="AA369" s="54">
        <f t="shared" si="201"/>
        <v>0</v>
      </c>
      <c r="AB369" s="54">
        <f t="shared" si="201"/>
        <v>0</v>
      </c>
      <c r="AC369" s="54">
        <f t="shared" si="201"/>
        <v>0</v>
      </c>
      <c r="AD369" s="54">
        <f t="shared" si="201"/>
        <v>0</v>
      </c>
      <c r="AE369" s="54">
        <f t="shared" si="201"/>
        <v>0</v>
      </c>
      <c r="AF369" s="54">
        <f t="shared" si="201"/>
        <v>0</v>
      </c>
      <c r="AG369" s="54">
        <f t="shared" si="201"/>
        <v>0</v>
      </c>
      <c r="AH369" s="54">
        <f t="shared" si="201"/>
        <v>0</v>
      </c>
      <c r="AI369" s="54">
        <f t="shared" si="201"/>
        <v>0</v>
      </c>
      <c r="AJ369" s="54">
        <f t="shared" si="201"/>
        <v>0</v>
      </c>
      <c r="AK369" s="54">
        <f t="shared" si="201"/>
        <v>0</v>
      </c>
      <c r="AL369" s="54">
        <f t="shared" si="201"/>
        <v>0</v>
      </c>
      <c r="AM369" s="54">
        <f t="shared" si="201"/>
        <v>0</v>
      </c>
      <c r="AN369" s="54">
        <f t="shared" si="201"/>
        <v>0</v>
      </c>
      <c r="AO369" s="54">
        <f t="shared" si="201"/>
        <v>0</v>
      </c>
      <c r="AP369" s="54">
        <f t="shared" si="201"/>
        <v>0</v>
      </c>
      <c r="AQ369" s="54">
        <f t="shared" si="201"/>
        <v>0</v>
      </c>
      <c r="AR369" s="49">
        <f t="shared" si="191"/>
        <v>0</v>
      </c>
      <c r="AT369" s="46"/>
      <c r="AU369" s="46"/>
      <c r="AV369" s="46"/>
      <c r="AW369" s="46"/>
      <c r="AX369" s="46"/>
      <c r="AY369" s="46"/>
    </row>
    <row r="370" spans="4:51" s="1" customFormat="1" ht="15.75" hidden="1">
      <c r="D370" s="41"/>
      <c r="E370" s="49"/>
      <c r="F370" s="58"/>
      <c r="G370" s="58"/>
      <c r="H370" s="58"/>
      <c r="I370" s="58"/>
      <c r="J370" s="58"/>
      <c r="K370" s="55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49">
        <f t="shared" si="191"/>
        <v>0</v>
      </c>
      <c r="AT370" s="46"/>
      <c r="AU370" s="46"/>
      <c r="AV370" s="46"/>
      <c r="AW370" s="46"/>
      <c r="AX370" s="46"/>
      <c r="AY370" s="46"/>
    </row>
    <row r="371" spans="4:51" s="1" customFormat="1" ht="15.75" hidden="1">
      <c r="D371" s="41"/>
      <c r="E371" s="49"/>
      <c r="F371" s="58"/>
      <c r="G371" s="58"/>
      <c r="H371" s="58"/>
      <c r="I371" s="58"/>
      <c r="J371" s="58"/>
      <c r="K371" s="55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  <c r="AR371" s="49">
        <f t="shared" si="191"/>
        <v>0</v>
      </c>
      <c r="AT371" s="46"/>
      <c r="AU371" s="46"/>
      <c r="AV371" s="46"/>
      <c r="AW371" s="46"/>
      <c r="AX371" s="46"/>
      <c r="AY371" s="46"/>
    </row>
    <row r="372" spans="4:51" s="1" customFormat="1" ht="39.75" customHeight="1">
      <c r="D372" s="57">
        <v>70743</v>
      </c>
      <c r="E372" s="63" t="s">
        <v>76</v>
      </c>
      <c r="F372" s="49"/>
      <c r="G372" s="49"/>
      <c r="H372" s="49"/>
      <c r="I372" s="49"/>
      <c r="J372" s="49"/>
      <c r="K372" s="50"/>
      <c r="L372" s="49"/>
      <c r="M372" s="49">
        <v>3980.8</v>
      </c>
      <c r="N372" s="49">
        <v>0</v>
      </c>
      <c r="O372" s="49">
        <v>0</v>
      </c>
      <c r="P372" s="49">
        <v>0</v>
      </c>
      <c r="Q372" s="49">
        <v>0</v>
      </c>
      <c r="R372" s="49">
        <v>0</v>
      </c>
      <c r="S372" s="62"/>
      <c r="T372" s="49"/>
      <c r="U372" s="49">
        <v>0</v>
      </c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  <c r="AI372" s="49"/>
      <c r="AJ372" s="49"/>
      <c r="AK372" s="49"/>
      <c r="AL372" s="49"/>
      <c r="AM372" s="49"/>
      <c r="AN372" s="49"/>
      <c r="AO372" s="49"/>
      <c r="AP372" s="49">
        <v>0</v>
      </c>
      <c r="AQ372" s="49">
        <v>0</v>
      </c>
      <c r="AR372" s="49">
        <f t="shared" si="191"/>
        <v>3980.8</v>
      </c>
      <c r="AT372" s="46"/>
      <c r="AU372" s="46"/>
      <c r="AV372" s="46">
        <f>M372/12</f>
        <v>331.73333333333335</v>
      </c>
      <c r="AW372" s="46"/>
      <c r="AX372" s="46"/>
      <c r="AY372" s="46"/>
    </row>
    <row r="373" spans="4:51" s="1" customFormat="1" ht="0.75" customHeight="1">
      <c r="D373" s="51"/>
      <c r="E373" s="52" t="s">
        <v>22</v>
      </c>
      <c r="F373" s="49"/>
      <c r="G373" s="49"/>
      <c r="H373" s="49"/>
      <c r="I373" s="49"/>
      <c r="J373" s="49"/>
      <c r="K373" s="53">
        <f aca="true" t="shared" si="202" ref="K373:AQ373">ROUND((K372*K$2/100),1)</f>
        <v>0</v>
      </c>
      <c r="L373" s="54">
        <f t="shared" si="202"/>
        <v>0</v>
      </c>
      <c r="M373" s="54"/>
      <c r="N373" s="54">
        <f t="shared" si="202"/>
        <v>0</v>
      </c>
      <c r="O373" s="54">
        <f t="shared" si="202"/>
        <v>0</v>
      </c>
      <c r="P373" s="54">
        <f t="shared" si="202"/>
        <v>0</v>
      </c>
      <c r="Q373" s="54">
        <f t="shared" si="202"/>
        <v>0</v>
      </c>
      <c r="R373" s="54">
        <f t="shared" si="202"/>
        <v>0</v>
      </c>
      <c r="S373" s="53">
        <f t="shared" si="202"/>
        <v>0</v>
      </c>
      <c r="T373" s="54">
        <f t="shared" si="202"/>
        <v>0</v>
      </c>
      <c r="U373" s="54">
        <f t="shared" si="202"/>
        <v>0</v>
      </c>
      <c r="V373" s="54"/>
      <c r="W373" s="54"/>
      <c r="X373" s="54">
        <f t="shared" si="202"/>
        <v>0</v>
      </c>
      <c r="Y373" s="54">
        <f t="shared" si="202"/>
        <v>0</v>
      </c>
      <c r="Z373" s="54">
        <f t="shared" si="202"/>
        <v>0</v>
      </c>
      <c r="AA373" s="54">
        <f t="shared" si="202"/>
        <v>0</v>
      </c>
      <c r="AB373" s="54">
        <f t="shared" si="202"/>
        <v>0</v>
      </c>
      <c r="AC373" s="54">
        <f t="shared" si="202"/>
        <v>0</v>
      </c>
      <c r="AD373" s="54">
        <f t="shared" si="202"/>
        <v>0</v>
      </c>
      <c r="AE373" s="54">
        <f t="shared" si="202"/>
        <v>0</v>
      </c>
      <c r="AF373" s="54">
        <f t="shared" si="202"/>
        <v>0</v>
      </c>
      <c r="AG373" s="54">
        <f t="shared" si="202"/>
        <v>0</v>
      </c>
      <c r="AH373" s="54">
        <f t="shared" si="202"/>
        <v>0</v>
      </c>
      <c r="AI373" s="54">
        <f t="shared" si="202"/>
        <v>0</v>
      </c>
      <c r="AJ373" s="54">
        <f t="shared" si="202"/>
        <v>0</v>
      </c>
      <c r="AK373" s="54">
        <f t="shared" si="202"/>
        <v>0</v>
      </c>
      <c r="AL373" s="54">
        <f t="shared" si="202"/>
        <v>0</v>
      </c>
      <c r="AM373" s="54">
        <f t="shared" si="202"/>
        <v>0</v>
      </c>
      <c r="AN373" s="54">
        <f t="shared" si="202"/>
        <v>0</v>
      </c>
      <c r="AO373" s="54">
        <f t="shared" si="202"/>
        <v>0</v>
      </c>
      <c r="AP373" s="54">
        <f t="shared" si="202"/>
        <v>0</v>
      </c>
      <c r="AQ373" s="54">
        <f t="shared" si="202"/>
        <v>0</v>
      </c>
      <c r="AR373" s="49">
        <f t="shared" si="191"/>
        <v>0</v>
      </c>
      <c r="AS373" s="1" t="b">
        <f>SUM(K372:AQ372)=AR372</f>
        <v>1</v>
      </c>
      <c r="AT373" s="46"/>
      <c r="AU373" s="46"/>
      <c r="AV373" s="46"/>
      <c r="AW373" s="46"/>
      <c r="AX373" s="46"/>
      <c r="AY373" s="46"/>
    </row>
    <row r="374" spans="4:51" s="1" customFormat="1" ht="15.75" hidden="1">
      <c r="D374" s="51"/>
      <c r="E374" s="52" t="s">
        <v>23</v>
      </c>
      <c r="F374" s="49"/>
      <c r="G374" s="49"/>
      <c r="H374" s="49"/>
      <c r="I374" s="49"/>
      <c r="J374" s="49"/>
      <c r="K374" s="53">
        <f aca="true" t="shared" si="203" ref="K374:AQ374">ROUND((K372*K$3/100),1)</f>
        <v>0</v>
      </c>
      <c r="L374" s="54">
        <f t="shared" si="203"/>
        <v>0</v>
      </c>
      <c r="M374" s="54"/>
      <c r="N374" s="54">
        <f t="shared" si="203"/>
        <v>0</v>
      </c>
      <c r="O374" s="54">
        <f t="shared" si="203"/>
        <v>0</v>
      </c>
      <c r="P374" s="54">
        <f t="shared" si="203"/>
        <v>0</v>
      </c>
      <c r="Q374" s="54">
        <f t="shared" si="203"/>
        <v>0</v>
      </c>
      <c r="R374" s="54">
        <f t="shared" si="203"/>
        <v>0</v>
      </c>
      <c r="S374" s="53">
        <f t="shared" si="203"/>
        <v>0</v>
      </c>
      <c r="T374" s="54">
        <f t="shared" si="203"/>
        <v>0</v>
      </c>
      <c r="U374" s="54">
        <f t="shared" si="203"/>
        <v>0</v>
      </c>
      <c r="V374" s="54"/>
      <c r="W374" s="54"/>
      <c r="X374" s="54">
        <f t="shared" si="203"/>
        <v>0</v>
      </c>
      <c r="Y374" s="54">
        <f t="shared" si="203"/>
        <v>0</v>
      </c>
      <c r="Z374" s="54">
        <f t="shared" si="203"/>
        <v>0</v>
      </c>
      <c r="AA374" s="54">
        <f t="shared" si="203"/>
        <v>0</v>
      </c>
      <c r="AB374" s="54">
        <f t="shared" si="203"/>
        <v>0</v>
      </c>
      <c r="AC374" s="54">
        <f t="shared" si="203"/>
        <v>0</v>
      </c>
      <c r="AD374" s="54">
        <f t="shared" si="203"/>
        <v>0</v>
      </c>
      <c r="AE374" s="54">
        <f t="shared" si="203"/>
        <v>0</v>
      </c>
      <c r="AF374" s="54">
        <f t="shared" si="203"/>
        <v>0</v>
      </c>
      <c r="AG374" s="54">
        <f t="shared" si="203"/>
        <v>0</v>
      </c>
      <c r="AH374" s="54">
        <f t="shared" si="203"/>
        <v>0</v>
      </c>
      <c r="AI374" s="54">
        <f t="shared" si="203"/>
        <v>0</v>
      </c>
      <c r="AJ374" s="54">
        <f t="shared" si="203"/>
        <v>0</v>
      </c>
      <c r="AK374" s="54">
        <f t="shared" si="203"/>
        <v>0</v>
      </c>
      <c r="AL374" s="54">
        <f t="shared" si="203"/>
        <v>0</v>
      </c>
      <c r="AM374" s="54">
        <f t="shared" si="203"/>
        <v>0</v>
      </c>
      <c r="AN374" s="54">
        <f t="shared" si="203"/>
        <v>0</v>
      </c>
      <c r="AO374" s="54">
        <f t="shared" si="203"/>
        <v>0</v>
      </c>
      <c r="AP374" s="54">
        <f t="shared" si="203"/>
        <v>0</v>
      </c>
      <c r="AQ374" s="54">
        <f t="shared" si="203"/>
        <v>0</v>
      </c>
      <c r="AR374" s="49">
        <f t="shared" si="191"/>
        <v>0</v>
      </c>
      <c r="AT374" s="46"/>
      <c r="AU374" s="46"/>
      <c r="AV374" s="46"/>
      <c r="AW374" s="46"/>
      <c r="AX374" s="46"/>
      <c r="AY374" s="46"/>
    </row>
    <row r="375" spans="4:51" s="1" customFormat="1" ht="15.75" hidden="1">
      <c r="D375" s="51"/>
      <c r="E375" s="52" t="s">
        <v>24</v>
      </c>
      <c r="F375" s="49"/>
      <c r="G375" s="49"/>
      <c r="H375" s="49"/>
      <c r="I375" s="49"/>
      <c r="J375" s="49"/>
      <c r="K375" s="53">
        <f aca="true" t="shared" si="204" ref="K375:AQ375">ROUND((K372*K$4/100),1)</f>
        <v>0</v>
      </c>
      <c r="L375" s="54">
        <f t="shared" si="204"/>
        <v>0</v>
      </c>
      <c r="M375" s="54"/>
      <c r="N375" s="54">
        <f t="shared" si="204"/>
        <v>0</v>
      </c>
      <c r="O375" s="54">
        <f t="shared" si="204"/>
        <v>0</v>
      </c>
      <c r="P375" s="54">
        <f t="shared" si="204"/>
        <v>0</v>
      </c>
      <c r="Q375" s="54">
        <f t="shared" si="204"/>
        <v>0</v>
      </c>
      <c r="R375" s="54">
        <f t="shared" si="204"/>
        <v>0</v>
      </c>
      <c r="S375" s="53">
        <f t="shared" si="204"/>
        <v>0</v>
      </c>
      <c r="T375" s="54">
        <f t="shared" si="204"/>
        <v>0</v>
      </c>
      <c r="U375" s="54">
        <f t="shared" si="204"/>
        <v>0</v>
      </c>
      <c r="V375" s="54"/>
      <c r="W375" s="54"/>
      <c r="X375" s="54">
        <f t="shared" si="204"/>
        <v>0</v>
      </c>
      <c r="Y375" s="54">
        <f t="shared" si="204"/>
        <v>0</v>
      </c>
      <c r="Z375" s="54">
        <f t="shared" si="204"/>
        <v>0</v>
      </c>
      <c r="AA375" s="54">
        <f t="shared" si="204"/>
        <v>0</v>
      </c>
      <c r="AB375" s="54">
        <f t="shared" si="204"/>
        <v>0</v>
      </c>
      <c r="AC375" s="54">
        <f t="shared" si="204"/>
        <v>0</v>
      </c>
      <c r="AD375" s="54">
        <f t="shared" si="204"/>
        <v>0</v>
      </c>
      <c r="AE375" s="54">
        <f t="shared" si="204"/>
        <v>0</v>
      </c>
      <c r="AF375" s="54">
        <f t="shared" si="204"/>
        <v>0</v>
      </c>
      <c r="AG375" s="54">
        <f t="shared" si="204"/>
        <v>0</v>
      </c>
      <c r="AH375" s="54">
        <f t="shared" si="204"/>
        <v>0</v>
      </c>
      <c r="AI375" s="54">
        <f t="shared" si="204"/>
        <v>0</v>
      </c>
      <c r="AJ375" s="54">
        <f t="shared" si="204"/>
        <v>0</v>
      </c>
      <c r="AK375" s="54">
        <f t="shared" si="204"/>
        <v>0</v>
      </c>
      <c r="AL375" s="54">
        <f t="shared" si="204"/>
        <v>0</v>
      </c>
      <c r="AM375" s="54">
        <f t="shared" si="204"/>
        <v>0</v>
      </c>
      <c r="AN375" s="54">
        <f t="shared" si="204"/>
        <v>0</v>
      </c>
      <c r="AO375" s="54">
        <f t="shared" si="204"/>
        <v>0</v>
      </c>
      <c r="AP375" s="54">
        <f t="shared" si="204"/>
        <v>0</v>
      </c>
      <c r="AQ375" s="54">
        <f t="shared" si="204"/>
        <v>0</v>
      </c>
      <c r="AR375" s="49">
        <f t="shared" si="191"/>
        <v>0</v>
      </c>
      <c r="AT375" s="46"/>
      <c r="AU375" s="46"/>
      <c r="AV375" s="46"/>
      <c r="AW375" s="46"/>
      <c r="AX375" s="46"/>
      <c r="AY375" s="46"/>
    </row>
    <row r="376" spans="4:51" s="1" customFormat="1" ht="15.75" hidden="1">
      <c r="D376" s="51" t="s">
        <v>25</v>
      </c>
      <c r="E376" s="52" t="s">
        <v>26</v>
      </c>
      <c r="F376" s="49"/>
      <c r="G376" s="49"/>
      <c r="H376" s="49"/>
      <c r="I376" s="49"/>
      <c r="J376" s="49"/>
      <c r="K376" s="53">
        <f aca="true" t="shared" si="205" ref="K376:AQ376">K372-K373-K374-K375</f>
        <v>0</v>
      </c>
      <c r="L376" s="54">
        <f t="shared" si="205"/>
        <v>0</v>
      </c>
      <c r="M376" s="54"/>
      <c r="N376" s="54">
        <f t="shared" si="205"/>
        <v>0</v>
      </c>
      <c r="O376" s="54">
        <f t="shared" si="205"/>
        <v>0</v>
      </c>
      <c r="P376" s="54">
        <f t="shared" si="205"/>
        <v>0</v>
      </c>
      <c r="Q376" s="54">
        <f t="shared" si="205"/>
        <v>0</v>
      </c>
      <c r="R376" s="54">
        <f t="shared" si="205"/>
        <v>0</v>
      </c>
      <c r="S376" s="53">
        <f t="shared" si="205"/>
        <v>0</v>
      </c>
      <c r="T376" s="54">
        <f t="shared" si="205"/>
        <v>0</v>
      </c>
      <c r="U376" s="54">
        <f t="shared" si="205"/>
        <v>0</v>
      </c>
      <c r="V376" s="54"/>
      <c r="W376" s="54"/>
      <c r="X376" s="54">
        <f t="shared" si="205"/>
        <v>0</v>
      </c>
      <c r="Y376" s="54">
        <f t="shared" si="205"/>
        <v>0</v>
      </c>
      <c r="Z376" s="54">
        <f t="shared" si="205"/>
        <v>0</v>
      </c>
      <c r="AA376" s="54">
        <f t="shared" si="205"/>
        <v>0</v>
      </c>
      <c r="AB376" s="54">
        <f t="shared" si="205"/>
        <v>0</v>
      </c>
      <c r="AC376" s="54">
        <f t="shared" si="205"/>
        <v>0</v>
      </c>
      <c r="AD376" s="54">
        <f t="shared" si="205"/>
        <v>0</v>
      </c>
      <c r="AE376" s="54">
        <f t="shared" si="205"/>
        <v>0</v>
      </c>
      <c r="AF376" s="54">
        <f t="shared" si="205"/>
        <v>0</v>
      </c>
      <c r="AG376" s="54">
        <f t="shared" si="205"/>
        <v>0</v>
      </c>
      <c r="AH376" s="54">
        <f t="shared" si="205"/>
        <v>0</v>
      </c>
      <c r="AI376" s="54">
        <f t="shared" si="205"/>
        <v>0</v>
      </c>
      <c r="AJ376" s="54">
        <f t="shared" si="205"/>
        <v>0</v>
      </c>
      <c r="AK376" s="54">
        <f t="shared" si="205"/>
        <v>0</v>
      </c>
      <c r="AL376" s="54">
        <f t="shared" si="205"/>
        <v>0</v>
      </c>
      <c r="AM376" s="54">
        <f t="shared" si="205"/>
        <v>0</v>
      </c>
      <c r="AN376" s="54">
        <f t="shared" si="205"/>
        <v>0</v>
      </c>
      <c r="AO376" s="54">
        <f t="shared" si="205"/>
        <v>0</v>
      </c>
      <c r="AP376" s="54">
        <f t="shared" si="205"/>
        <v>0</v>
      </c>
      <c r="AQ376" s="54">
        <f t="shared" si="205"/>
        <v>0</v>
      </c>
      <c r="AR376" s="49">
        <f t="shared" si="191"/>
        <v>0</v>
      </c>
      <c r="AT376" s="46"/>
      <c r="AU376" s="46"/>
      <c r="AV376" s="46"/>
      <c r="AW376" s="46"/>
      <c r="AX376" s="46"/>
      <c r="AY376" s="46"/>
    </row>
    <row r="377" spans="4:51" s="1" customFormat="1" ht="15.75" hidden="1">
      <c r="D377" s="41"/>
      <c r="E377" s="49"/>
      <c r="F377" s="58"/>
      <c r="G377" s="58"/>
      <c r="H377" s="58"/>
      <c r="I377" s="58"/>
      <c r="J377" s="58"/>
      <c r="K377" s="55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  <c r="AK377" s="56"/>
      <c r="AL377" s="56"/>
      <c r="AM377" s="56"/>
      <c r="AN377" s="56"/>
      <c r="AO377" s="56"/>
      <c r="AP377" s="56"/>
      <c r="AQ377" s="56"/>
      <c r="AR377" s="49">
        <f t="shared" si="191"/>
        <v>0</v>
      </c>
      <c r="AT377" s="46"/>
      <c r="AU377" s="46"/>
      <c r="AV377" s="46"/>
      <c r="AW377" s="46"/>
      <c r="AX377" s="46"/>
      <c r="AY377" s="46"/>
    </row>
    <row r="378" spans="4:51" s="1" customFormat="1" ht="15.75" hidden="1">
      <c r="D378" s="41"/>
      <c r="E378" s="49"/>
      <c r="F378" s="58"/>
      <c r="G378" s="58"/>
      <c r="H378" s="58"/>
      <c r="I378" s="58"/>
      <c r="J378" s="58"/>
      <c r="K378" s="55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  <c r="AK378" s="56"/>
      <c r="AL378" s="56"/>
      <c r="AM378" s="56"/>
      <c r="AN378" s="56"/>
      <c r="AO378" s="56"/>
      <c r="AP378" s="56"/>
      <c r="AQ378" s="56"/>
      <c r="AR378" s="49">
        <f t="shared" si="191"/>
        <v>0</v>
      </c>
      <c r="AT378" s="46"/>
      <c r="AU378" s="46"/>
      <c r="AV378" s="46"/>
      <c r="AW378" s="46"/>
      <c r="AX378" s="46"/>
      <c r="AY378" s="46"/>
    </row>
    <row r="379" spans="4:51" s="1" customFormat="1" ht="37.5" customHeight="1">
      <c r="D379" s="57">
        <v>70743</v>
      </c>
      <c r="E379" s="63" t="s">
        <v>77</v>
      </c>
      <c r="F379" s="49"/>
      <c r="G379" s="49"/>
      <c r="H379" s="49"/>
      <c r="I379" s="49"/>
      <c r="J379" s="49"/>
      <c r="K379" s="50"/>
      <c r="L379" s="49"/>
      <c r="M379" s="49">
        <v>5562.2</v>
      </c>
      <c r="N379" s="49">
        <v>0</v>
      </c>
      <c r="O379" s="49">
        <v>0</v>
      </c>
      <c r="P379" s="49">
        <v>0</v>
      </c>
      <c r="Q379" s="49">
        <v>0</v>
      </c>
      <c r="R379" s="49">
        <v>0</v>
      </c>
      <c r="S379" s="62"/>
      <c r="T379" s="49">
        <v>0</v>
      </c>
      <c r="U379" s="49">
        <v>0</v>
      </c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  <c r="AI379" s="49"/>
      <c r="AJ379" s="49"/>
      <c r="AK379" s="49"/>
      <c r="AL379" s="49"/>
      <c r="AM379" s="49"/>
      <c r="AN379" s="49"/>
      <c r="AO379" s="49"/>
      <c r="AP379" s="49">
        <v>0</v>
      </c>
      <c r="AQ379" s="49">
        <v>0</v>
      </c>
      <c r="AR379" s="49">
        <f t="shared" si="191"/>
        <v>5562.2</v>
      </c>
      <c r="AT379" s="46"/>
      <c r="AU379" s="46"/>
      <c r="AV379" s="46">
        <f>M379/12</f>
        <v>463.51666666666665</v>
      </c>
      <c r="AW379" s="46"/>
      <c r="AX379" s="46"/>
      <c r="AY379" s="46"/>
    </row>
    <row r="380" spans="4:51" s="1" customFormat="1" ht="15.75" hidden="1">
      <c r="D380" s="51"/>
      <c r="E380" s="52" t="s">
        <v>22</v>
      </c>
      <c r="F380" s="49"/>
      <c r="G380" s="49"/>
      <c r="H380" s="49"/>
      <c r="I380" s="49"/>
      <c r="J380" s="49"/>
      <c r="K380" s="53">
        <f aca="true" t="shared" si="206" ref="K380:AQ380">ROUND((K379*K$2/100),1)</f>
        <v>0</v>
      </c>
      <c r="L380" s="54">
        <f t="shared" si="206"/>
        <v>0</v>
      </c>
      <c r="M380" s="54"/>
      <c r="N380" s="54">
        <f t="shared" si="206"/>
        <v>0</v>
      </c>
      <c r="O380" s="54">
        <f t="shared" si="206"/>
        <v>0</v>
      </c>
      <c r="P380" s="54">
        <f t="shared" si="206"/>
        <v>0</v>
      </c>
      <c r="Q380" s="54">
        <f t="shared" si="206"/>
        <v>0</v>
      </c>
      <c r="R380" s="54">
        <f t="shared" si="206"/>
        <v>0</v>
      </c>
      <c r="S380" s="53">
        <f t="shared" si="206"/>
        <v>0</v>
      </c>
      <c r="T380" s="54">
        <f t="shared" si="206"/>
        <v>0</v>
      </c>
      <c r="U380" s="54">
        <f t="shared" si="206"/>
        <v>0</v>
      </c>
      <c r="V380" s="54"/>
      <c r="W380" s="54"/>
      <c r="X380" s="54">
        <f t="shared" si="206"/>
        <v>0</v>
      </c>
      <c r="Y380" s="54">
        <f t="shared" si="206"/>
        <v>0</v>
      </c>
      <c r="Z380" s="54">
        <f t="shared" si="206"/>
        <v>0</v>
      </c>
      <c r="AA380" s="54">
        <f t="shared" si="206"/>
        <v>0</v>
      </c>
      <c r="AB380" s="54">
        <f t="shared" si="206"/>
        <v>0</v>
      </c>
      <c r="AC380" s="54">
        <f t="shared" si="206"/>
        <v>0</v>
      </c>
      <c r="AD380" s="54">
        <f t="shared" si="206"/>
        <v>0</v>
      </c>
      <c r="AE380" s="54">
        <f t="shared" si="206"/>
        <v>0</v>
      </c>
      <c r="AF380" s="54">
        <f t="shared" si="206"/>
        <v>0</v>
      </c>
      <c r="AG380" s="54">
        <f t="shared" si="206"/>
        <v>0</v>
      </c>
      <c r="AH380" s="54">
        <f t="shared" si="206"/>
        <v>0</v>
      </c>
      <c r="AI380" s="54">
        <f t="shared" si="206"/>
        <v>0</v>
      </c>
      <c r="AJ380" s="54">
        <f t="shared" si="206"/>
        <v>0</v>
      </c>
      <c r="AK380" s="54">
        <f t="shared" si="206"/>
        <v>0</v>
      </c>
      <c r="AL380" s="54">
        <f t="shared" si="206"/>
        <v>0</v>
      </c>
      <c r="AM380" s="54">
        <f t="shared" si="206"/>
        <v>0</v>
      </c>
      <c r="AN380" s="54">
        <f t="shared" si="206"/>
        <v>0</v>
      </c>
      <c r="AO380" s="54">
        <f t="shared" si="206"/>
        <v>0</v>
      </c>
      <c r="AP380" s="54">
        <f t="shared" si="206"/>
        <v>0</v>
      </c>
      <c r="AQ380" s="54">
        <f t="shared" si="206"/>
        <v>0</v>
      </c>
      <c r="AR380" s="49">
        <f t="shared" si="191"/>
        <v>0</v>
      </c>
      <c r="AS380" s="1" t="b">
        <f>SUM(K379:AQ379)=AR379</f>
        <v>1</v>
      </c>
      <c r="AT380" s="46"/>
      <c r="AU380" s="46"/>
      <c r="AV380" s="46"/>
      <c r="AW380" s="46"/>
      <c r="AX380" s="46"/>
      <c r="AY380" s="46"/>
    </row>
    <row r="381" spans="4:51" s="1" customFormat="1" ht="15.75" hidden="1">
      <c r="D381" s="51"/>
      <c r="E381" s="52" t="s">
        <v>23</v>
      </c>
      <c r="F381" s="49"/>
      <c r="G381" s="49"/>
      <c r="H381" s="49"/>
      <c r="I381" s="49"/>
      <c r="J381" s="49"/>
      <c r="K381" s="53">
        <f aca="true" t="shared" si="207" ref="K381:AQ381">ROUND((K379*K$3/100),1)</f>
        <v>0</v>
      </c>
      <c r="L381" s="54">
        <f t="shared" si="207"/>
        <v>0</v>
      </c>
      <c r="M381" s="54"/>
      <c r="N381" s="54">
        <f t="shared" si="207"/>
        <v>0</v>
      </c>
      <c r="O381" s="54">
        <f t="shared" si="207"/>
        <v>0</v>
      </c>
      <c r="P381" s="54">
        <f t="shared" si="207"/>
        <v>0</v>
      </c>
      <c r="Q381" s="54">
        <f t="shared" si="207"/>
        <v>0</v>
      </c>
      <c r="R381" s="54">
        <f t="shared" si="207"/>
        <v>0</v>
      </c>
      <c r="S381" s="53">
        <f t="shared" si="207"/>
        <v>0</v>
      </c>
      <c r="T381" s="54">
        <f t="shared" si="207"/>
        <v>0</v>
      </c>
      <c r="U381" s="54">
        <f t="shared" si="207"/>
        <v>0</v>
      </c>
      <c r="V381" s="54"/>
      <c r="W381" s="54"/>
      <c r="X381" s="54">
        <f t="shared" si="207"/>
        <v>0</v>
      </c>
      <c r="Y381" s="54">
        <f t="shared" si="207"/>
        <v>0</v>
      </c>
      <c r="Z381" s="54">
        <f t="shared" si="207"/>
        <v>0</v>
      </c>
      <c r="AA381" s="54">
        <f t="shared" si="207"/>
        <v>0</v>
      </c>
      <c r="AB381" s="54">
        <f t="shared" si="207"/>
        <v>0</v>
      </c>
      <c r="AC381" s="54">
        <f t="shared" si="207"/>
        <v>0</v>
      </c>
      <c r="AD381" s="54">
        <f t="shared" si="207"/>
        <v>0</v>
      </c>
      <c r="AE381" s="54">
        <f t="shared" si="207"/>
        <v>0</v>
      </c>
      <c r="AF381" s="54">
        <f t="shared" si="207"/>
        <v>0</v>
      </c>
      <c r="AG381" s="54">
        <f t="shared" si="207"/>
        <v>0</v>
      </c>
      <c r="AH381" s="54">
        <f t="shared" si="207"/>
        <v>0</v>
      </c>
      <c r="AI381" s="54">
        <f t="shared" si="207"/>
        <v>0</v>
      </c>
      <c r="AJ381" s="54">
        <f t="shared" si="207"/>
        <v>0</v>
      </c>
      <c r="AK381" s="54">
        <f t="shared" si="207"/>
        <v>0</v>
      </c>
      <c r="AL381" s="54">
        <f t="shared" si="207"/>
        <v>0</v>
      </c>
      <c r="AM381" s="54">
        <f t="shared" si="207"/>
        <v>0</v>
      </c>
      <c r="AN381" s="54">
        <f t="shared" si="207"/>
        <v>0</v>
      </c>
      <c r="AO381" s="54">
        <f t="shared" si="207"/>
        <v>0</v>
      </c>
      <c r="AP381" s="54">
        <f t="shared" si="207"/>
        <v>0</v>
      </c>
      <c r="AQ381" s="54">
        <f t="shared" si="207"/>
        <v>0</v>
      </c>
      <c r="AR381" s="49">
        <f t="shared" si="191"/>
        <v>0</v>
      </c>
      <c r="AT381" s="46"/>
      <c r="AU381" s="46"/>
      <c r="AV381" s="46"/>
      <c r="AW381" s="46"/>
      <c r="AX381" s="46"/>
      <c r="AY381" s="46"/>
    </row>
    <row r="382" spans="4:51" s="1" customFormat="1" ht="15.75" hidden="1">
      <c r="D382" s="51"/>
      <c r="E382" s="52" t="s">
        <v>24</v>
      </c>
      <c r="F382" s="49"/>
      <c r="G382" s="49"/>
      <c r="H382" s="49"/>
      <c r="I382" s="49"/>
      <c r="J382" s="49"/>
      <c r="K382" s="53">
        <f aca="true" t="shared" si="208" ref="K382:AQ382">ROUND((K379*K$4/100),1)</f>
        <v>0</v>
      </c>
      <c r="L382" s="54">
        <f t="shared" si="208"/>
        <v>0</v>
      </c>
      <c r="M382" s="54"/>
      <c r="N382" s="54">
        <f t="shared" si="208"/>
        <v>0</v>
      </c>
      <c r="O382" s="54">
        <f t="shared" si="208"/>
        <v>0</v>
      </c>
      <c r="P382" s="54">
        <f t="shared" si="208"/>
        <v>0</v>
      </c>
      <c r="Q382" s="54">
        <f t="shared" si="208"/>
        <v>0</v>
      </c>
      <c r="R382" s="54">
        <f t="shared" si="208"/>
        <v>0</v>
      </c>
      <c r="S382" s="53">
        <f t="shared" si="208"/>
        <v>0</v>
      </c>
      <c r="T382" s="54">
        <f t="shared" si="208"/>
        <v>0</v>
      </c>
      <c r="U382" s="54">
        <f t="shared" si="208"/>
        <v>0</v>
      </c>
      <c r="V382" s="54"/>
      <c r="W382" s="54"/>
      <c r="X382" s="54">
        <f t="shared" si="208"/>
        <v>0</v>
      </c>
      <c r="Y382" s="54">
        <f t="shared" si="208"/>
        <v>0</v>
      </c>
      <c r="Z382" s="54">
        <f t="shared" si="208"/>
        <v>0</v>
      </c>
      <c r="AA382" s="54">
        <f t="shared" si="208"/>
        <v>0</v>
      </c>
      <c r="AB382" s="54">
        <f t="shared" si="208"/>
        <v>0</v>
      </c>
      <c r="AC382" s="54">
        <f t="shared" si="208"/>
        <v>0</v>
      </c>
      <c r="AD382" s="54">
        <f t="shared" si="208"/>
        <v>0</v>
      </c>
      <c r="AE382" s="54">
        <f t="shared" si="208"/>
        <v>0</v>
      </c>
      <c r="AF382" s="54">
        <f t="shared" si="208"/>
        <v>0</v>
      </c>
      <c r="AG382" s="54">
        <f t="shared" si="208"/>
        <v>0</v>
      </c>
      <c r="AH382" s="54">
        <f t="shared" si="208"/>
        <v>0</v>
      </c>
      <c r="AI382" s="54">
        <f t="shared" si="208"/>
        <v>0</v>
      </c>
      <c r="AJ382" s="54">
        <f t="shared" si="208"/>
        <v>0</v>
      </c>
      <c r="AK382" s="54">
        <f t="shared" si="208"/>
        <v>0</v>
      </c>
      <c r="AL382" s="54">
        <f t="shared" si="208"/>
        <v>0</v>
      </c>
      <c r="AM382" s="54">
        <f t="shared" si="208"/>
        <v>0</v>
      </c>
      <c r="AN382" s="54">
        <f t="shared" si="208"/>
        <v>0</v>
      </c>
      <c r="AO382" s="54">
        <f t="shared" si="208"/>
        <v>0</v>
      </c>
      <c r="AP382" s="54">
        <f t="shared" si="208"/>
        <v>0</v>
      </c>
      <c r="AQ382" s="54">
        <f t="shared" si="208"/>
        <v>0</v>
      </c>
      <c r="AR382" s="49">
        <f t="shared" si="191"/>
        <v>0</v>
      </c>
      <c r="AT382" s="46"/>
      <c r="AU382" s="46"/>
      <c r="AV382" s="46"/>
      <c r="AW382" s="46"/>
      <c r="AX382" s="46"/>
      <c r="AY382" s="46"/>
    </row>
    <row r="383" spans="4:51" s="1" customFormat="1" ht="15.75" hidden="1">
      <c r="D383" s="51" t="s">
        <v>25</v>
      </c>
      <c r="E383" s="52" t="s">
        <v>26</v>
      </c>
      <c r="F383" s="49"/>
      <c r="G383" s="49"/>
      <c r="H383" s="49"/>
      <c r="I383" s="49"/>
      <c r="J383" s="49"/>
      <c r="K383" s="53">
        <f aca="true" t="shared" si="209" ref="K383:AQ383">K379-K380-K381-K382</f>
        <v>0</v>
      </c>
      <c r="L383" s="54">
        <f t="shared" si="209"/>
        <v>0</v>
      </c>
      <c r="M383" s="54"/>
      <c r="N383" s="54">
        <f t="shared" si="209"/>
        <v>0</v>
      </c>
      <c r="O383" s="54">
        <f t="shared" si="209"/>
        <v>0</v>
      </c>
      <c r="P383" s="54">
        <f t="shared" si="209"/>
        <v>0</v>
      </c>
      <c r="Q383" s="54">
        <f t="shared" si="209"/>
        <v>0</v>
      </c>
      <c r="R383" s="54">
        <f t="shared" si="209"/>
        <v>0</v>
      </c>
      <c r="S383" s="53">
        <f t="shared" si="209"/>
        <v>0</v>
      </c>
      <c r="T383" s="54">
        <f t="shared" si="209"/>
        <v>0</v>
      </c>
      <c r="U383" s="54">
        <f t="shared" si="209"/>
        <v>0</v>
      </c>
      <c r="V383" s="54"/>
      <c r="W383" s="54"/>
      <c r="X383" s="54">
        <f t="shared" si="209"/>
        <v>0</v>
      </c>
      <c r="Y383" s="54">
        <f t="shared" si="209"/>
        <v>0</v>
      </c>
      <c r="Z383" s="54">
        <f t="shared" si="209"/>
        <v>0</v>
      </c>
      <c r="AA383" s="54">
        <f t="shared" si="209"/>
        <v>0</v>
      </c>
      <c r="AB383" s="54">
        <f t="shared" si="209"/>
        <v>0</v>
      </c>
      <c r="AC383" s="54">
        <f t="shared" si="209"/>
        <v>0</v>
      </c>
      <c r="AD383" s="54">
        <f t="shared" si="209"/>
        <v>0</v>
      </c>
      <c r="AE383" s="54">
        <f t="shared" si="209"/>
        <v>0</v>
      </c>
      <c r="AF383" s="54">
        <f t="shared" si="209"/>
        <v>0</v>
      </c>
      <c r="AG383" s="54">
        <f t="shared" si="209"/>
        <v>0</v>
      </c>
      <c r="AH383" s="54">
        <f t="shared" si="209"/>
        <v>0</v>
      </c>
      <c r="AI383" s="54">
        <f t="shared" si="209"/>
        <v>0</v>
      </c>
      <c r="AJ383" s="54">
        <f t="shared" si="209"/>
        <v>0</v>
      </c>
      <c r="AK383" s="54">
        <f t="shared" si="209"/>
        <v>0</v>
      </c>
      <c r="AL383" s="54">
        <f t="shared" si="209"/>
        <v>0</v>
      </c>
      <c r="AM383" s="54">
        <f t="shared" si="209"/>
        <v>0</v>
      </c>
      <c r="AN383" s="54">
        <f t="shared" si="209"/>
        <v>0</v>
      </c>
      <c r="AO383" s="54">
        <f t="shared" si="209"/>
        <v>0</v>
      </c>
      <c r="AP383" s="54">
        <f t="shared" si="209"/>
        <v>0</v>
      </c>
      <c r="AQ383" s="54">
        <f t="shared" si="209"/>
        <v>0</v>
      </c>
      <c r="AR383" s="49">
        <f t="shared" si="191"/>
        <v>0</v>
      </c>
      <c r="AT383" s="46"/>
      <c r="AU383" s="46"/>
      <c r="AV383" s="46"/>
      <c r="AW383" s="46"/>
      <c r="AX383" s="46"/>
      <c r="AY383" s="46"/>
    </row>
    <row r="384" spans="4:51" s="1" customFormat="1" ht="15.75" hidden="1">
      <c r="D384" s="41"/>
      <c r="E384" s="49"/>
      <c r="F384" s="49"/>
      <c r="G384" s="49"/>
      <c r="H384" s="49"/>
      <c r="I384" s="49"/>
      <c r="J384" s="49"/>
      <c r="K384" s="60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  <c r="AR384" s="49">
        <f t="shared" si="191"/>
        <v>0</v>
      </c>
      <c r="AT384" s="46"/>
      <c r="AU384" s="46"/>
      <c r="AV384" s="46"/>
      <c r="AW384" s="46"/>
      <c r="AX384" s="46"/>
      <c r="AY384" s="46"/>
    </row>
    <row r="385" spans="4:51" s="1" customFormat="1" ht="6" customHeight="1" hidden="1">
      <c r="D385" s="41"/>
      <c r="E385" s="49"/>
      <c r="F385" s="49"/>
      <c r="G385" s="49"/>
      <c r="H385" s="49"/>
      <c r="I385" s="49"/>
      <c r="J385" s="49"/>
      <c r="K385" s="60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  <c r="AR385" s="49">
        <f t="shared" si="191"/>
        <v>0</v>
      </c>
      <c r="AT385" s="46"/>
      <c r="AU385" s="46"/>
      <c r="AV385" s="46">
        <f>M385/12</f>
        <v>0</v>
      </c>
      <c r="AW385" s="46"/>
      <c r="AX385" s="46"/>
      <c r="AY385" s="46"/>
    </row>
    <row r="386" spans="4:51" s="2" customFormat="1" ht="31.5">
      <c r="D386" s="57">
        <v>70743</v>
      </c>
      <c r="E386" s="63" t="s">
        <v>78</v>
      </c>
      <c r="F386" s="49"/>
      <c r="G386" s="49"/>
      <c r="H386" s="49"/>
      <c r="I386" s="49"/>
      <c r="J386" s="49"/>
      <c r="K386" s="50"/>
      <c r="L386" s="49"/>
      <c r="M386" s="49">
        <v>3273.4</v>
      </c>
      <c r="N386" s="49">
        <v>0</v>
      </c>
      <c r="O386" s="49">
        <v>0</v>
      </c>
      <c r="P386" s="49">
        <v>0</v>
      </c>
      <c r="Q386" s="49">
        <v>0</v>
      </c>
      <c r="R386" s="49">
        <v>0</v>
      </c>
      <c r="S386" s="62"/>
      <c r="T386" s="49">
        <v>0</v>
      </c>
      <c r="U386" s="49">
        <v>0</v>
      </c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  <c r="AI386" s="49"/>
      <c r="AJ386" s="49"/>
      <c r="AK386" s="49"/>
      <c r="AL386" s="49"/>
      <c r="AM386" s="49"/>
      <c r="AN386" s="49"/>
      <c r="AO386" s="49"/>
      <c r="AP386" s="49">
        <v>0</v>
      </c>
      <c r="AQ386" s="49">
        <v>0</v>
      </c>
      <c r="AR386" s="49">
        <f t="shared" si="191"/>
        <v>3273.4</v>
      </c>
      <c r="AS386" s="1"/>
      <c r="AT386" s="46"/>
      <c r="AU386" s="46"/>
      <c r="AV386" s="46">
        <f>M386/12</f>
        <v>272.78333333333336</v>
      </c>
      <c r="AW386" s="46"/>
      <c r="AX386" s="46"/>
      <c r="AY386" s="46"/>
    </row>
    <row r="387" spans="4:51" s="1" customFormat="1" ht="0" customHeight="1" hidden="1">
      <c r="D387" s="51"/>
      <c r="E387" s="52" t="s">
        <v>22</v>
      </c>
      <c r="F387" s="49"/>
      <c r="G387" s="49"/>
      <c r="H387" s="49"/>
      <c r="I387" s="49"/>
      <c r="J387" s="49"/>
      <c r="K387" s="53">
        <f aca="true" t="shared" si="210" ref="K387:AQ387">ROUND((K386*K$2/100),1)</f>
        <v>0</v>
      </c>
      <c r="L387" s="54">
        <f t="shared" si="210"/>
        <v>0</v>
      </c>
      <c r="M387" s="54"/>
      <c r="N387" s="54">
        <f t="shared" si="210"/>
        <v>0</v>
      </c>
      <c r="O387" s="54">
        <f t="shared" si="210"/>
        <v>0</v>
      </c>
      <c r="P387" s="54">
        <f t="shared" si="210"/>
        <v>0</v>
      </c>
      <c r="Q387" s="54">
        <f t="shared" si="210"/>
        <v>0</v>
      </c>
      <c r="R387" s="54">
        <f t="shared" si="210"/>
        <v>0</v>
      </c>
      <c r="S387" s="53">
        <f t="shared" si="210"/>
        <v>0</v>
      </c>
      <c r="T387" s="54">
        <f t="shared" si="210"/>
        <v>0</v>
      </c>
      <c r="U387" s="54">
        <f t="shared" si="210"/>
        <v>0</v>
      </c>
      <c r="V387" s="54"/>
      <c r="W387" s="54"/>
      <c r="X387" s="54">
        <f t="shared" si="210"/>
        <v>0</v>
      </c>
      <c r="Y387" s="54">
        <f t="shared" si="210"/>
        <v>0</v>
      </c>
      <c r="Z387" s="54">
        <f t="shared" si="210"/>
        <v>0</v>
      </c>
      <c r="AA387" s="54">
        <f t="shared" si="210"/>
        <v>0</v>
      </c>
      <c r="AB387" s="54">
        <f t="shared" si="210"/>
        <v>0</v>
      </c>
      <c r="AC387" s="54">
        <f t="shared" si="210"/>
        <v>0</v>
      </c>
      <c r="AD387" s="54">
        <f t="shared" si="210"/>
        <v>0</v>
      </c>
      <c r="AE387" s="54">
        <f t="shared" si="210"/>
        <v>0</v>
      </c>
      <c r="AF387" s="54">
        <f t="shared" si="210"/>
        <v>0</v>
      </c>
      <c r="AG387" s="54">
        <f t="shared" si="210"/>
        <v>0</v>
      </c>
      <c r="AH387" s="54">
        <f t="shared" si="210"/>
        <v>0</v>
      </c>
      <c r="AI387" s="54">
        <f t="shared" si="210"/>
        <v>0</v>
      </c>
      <c r="AJ387" s="54">
        <f t="shared" si="210"/>
        <v>0</v>
      </c>
      <c r="AK387" s="54">
        <f t="shared" si="210"/>
        <v>0</v>
      </c>
      <c r="AL387" s="54">
        <f t="shared" si="210"/>
        <v>0</v>
      </c>
      <c r="AM387" s="54">
        <f t="shared" si="210"/>
        <v>0</v>
      </c>
      <c r="AN387" s="54">
        <f t="shared" si="210"/>
        <v>0</v>
      </c>
      <c r="AO387" s="54">
        <f t="shared" si="210"/>
        <v>0</v>
      </c>
      <c r="AP387" s="54">
        <f t="shared" si="210"/>
        <v>0</v>
      </c>
      <c r="AQ387" s="54">
        <f t="shared" si="210"/>
        <v>0</v>
      </c>
      <c r="AR387" s="49">
        <f t="shared" si="191"/>
        <v>0</v>
      </c>
      <c r="AS387" s="1" t="b">
        <f>SUM(K386:AQ386)=AR386</f>
        <v>1</v>
      </c>
      <c r="AT387" s="46"/>
      <c r="AU387" s="46"/>
      <c r="AV387" s="46"/>
      <c r="AW387" s="46"/>
      <c r="AX387" s="46"/>
      <c r="AY387" s="46"/>
    </row>
    <row r="388" spans="4:51" s="1" customFormat="1" ht="15.75" hidden="1">
      <c r="D388" s="51"/>
      <c r="E388" s="52" t="s">
        <v>23</v>
      </c>
      <c r="F388" s="49"/>
      <c r="G388" s="49"/>
      <c r="H388" s="49"/>
      <c r="I388" s="49"/>
      <c r="J388" s="49"/>
      <c r="K388" s="53">
        <f aca="true" t="shared" si="211" ref="K388:AQ388">ROUND((K386*K$3/100),1)</f>
        <v>0</v>
      </c>
      <c r="L388" s="54">
        <f t="shared" si="211"/>
        <v>0</v>
      </c>
      <c r="M388" s="54"/>
      <c r="N388" s="54">
        <f t="shared" si="211"/>
        <v>0</v>
      </c>
      <c r="O388" s="54">
        <f t="shared" si="211"/>
        <v>0</v>
      </c>
      <c r="P388" s="54">
        <f t="shared" si="211"/>
        <v>0</v>
      </c>
      <c r="Q388" s="54">
        <f t="shared" si="211"/>
        <v>0</v>
      </c>
      <c r="R388" s="54">
        <f t="shared" si="211"/>
        <v>0</v>
      </c>
      <c r="S388" s="53">
        <f t="shared" si="211"/>
        <v>0</v>
      </c>
      <c r="T388" s="54">
        <f t="shared" si="211"/>
        <v>0</v>
      </c>
      <c r="U388" s="54">
        <f t="shared" si="211"/>
        <v>0</v>
      </c>
      <c r="V388" s="54"/>
      <c r="W388" s="54"/>
      <c r="X388" s="54">
        <f t="shared" si="211"/>
        <v>0</v>
      </c>
      <c r="Y388" s="54">
        <f t="shared" si="211"/>
        <v>0</v>
      </c>
      <c r="Z388" s="54">
        <f t="shared" si="211"/>
        <v>0</v>
      </c>
      <c r="AA388" s="54">
        <f t="shared" si="211"/>
        <v>0</v>
      </c>
      <c r="AB388" s="54">
        <f t="shared" si="211"/>
        <v>0</v>
      </c>
      <c r="AC388" s="54">
        <f t="shared" si="211"/>
        <v>0</v>
      </c>
      <c r="AD388" s="54">
        <f t="shared" si="211"/>
        <v>0</v>
      </c>
      <c r="AE388" s="54">
        <f t="shared" si="211"/>
        <v>0</v>
      </c>
      <c r="AF388" s="54">
        <f t="shared" si="211"/>
        <v>0</v>
      </c>
      <c r="AG388" s="54">
        <f t="shared" si="211"/>
        <v>0</v>
      </c>
      <c r="AH388" s="54">
        <f t="shared" si="211"/>
        <v>0</v>
      </c>
      <c r="AI388" s="54">
        <f t="shared" si="211"/>
        <v>0</v>
      </c>
      <c r="AJ388" s="54">
        <f t="shared" si="211"/>
        <v>0</v>
      </c>
      <c r="AK388" s="54">
        <f t="shared" si="211"/>
        <v>0</v>
      </c>
      <c r="AL388" s="54">
        <f t="shared" si="211"/>
        <v>0</v>
      </c>
      <c r="AM388" s="54">
        <f t="shared" si="211"/>
        <v>0</v>
      </c>
      <c r="AN388" s="54">
        <f t="shared" si="211"/>
        <v>0</v>
      </c>
      <c r="AO388" s="54">
        <f t="shared" si="211"/>
        <v>0</v>
      </c>
      <c r="AP388" s="54">
        <f t="shared" si="211"/>
        <v>0</v>
      </c>
      <c r="AQ388" s="54">
        <f t="shared" si="211"/>
        <v>0</v>
      </c>
      <c r="AR388" s="49">
        <f t="shared" si="191"/>
        <v>0</v>
      </c>
      <c r="AT388" s="46"/>
      <c r="AU388" s="46"/>
      <c r="AV388" s="46"/>
      <c r="AW388" s="46"/>
      <c r="AX388" s="46"/>
      <c r="AY388" s="46"/>
    </row>
    <row r="389" spans="4:51" s="1" customFormat="1" ht="15.75" hidden="1">
      <c r="D389" s="51"/>
      <c r="E389" s="52" t="s">
        <v>24</v>
      </c>
      <c r="F389" s="49"/>
      <c r="G389" s="49"/>
      <c r="H389" s="49"/>
      <c r="I389" s="49"/>
      <c r="J389" s="49"/>
      <c r="K389" s="53">
        <f aca="true" t="shared" si="212" ref="K389:AQ389">ROUND((K386*K$4/100),1)</f>
        <v>0</v>
      </c>
      <c r="L389" s="54">
        <f t="shared" si="212"/>
        <v>0</v>
      </c>
      <c r="M389" s="54"/>
      <c r="N389" s="54">
        <f t="shared" si="212"/>
        <v>0</v>
      </c>
      <c r="O389" s="54">
        <f t="shared" si="212"/>
        <v>0</v>
      </c>
      <c r="P389" s="54">
        <f t="shared" si="212"/>
        <v>0</v>
      </c>
      <c r="Q389" s="54">
        <f t="shared" si="212"/>
        <v>0</v>
      </c>
      <c r="R389" s="54">
        <f t="shared" si="212"/>
        <v>0</v>
      </c>
      <c r="S389" s="53">
        <f t="shared" si="212"/>
        <v>0</v>
      </c>
      <c r="T389" s="54">
        <f t="shared" si="212"/>
        <v>0</v>
      </c>
      <c r="U389" s="54">
        <f t="shared" si="212"/>
        <v>0</v>
      </c>
      <c r="V389" s="54"/>
      <c r="W389" s="54"/>
      <c r="X389" s="54">
        <f t="shared" si="212"/>
        <v>0</v>
      </c>
      <c r="Y389" s="54">
        <f t="shared" si="212"/>
        <v>0</v>
      </c>
      <c r="Z389" s="54">
        <f t="shared" si="212"/>
        <v>0</v>
      </c>
      <c r="AA389" s="54">
        <f t="shared" si="212"/>
        <v>0</v>
      </c>
      <c r="AB389" s="54">
        <f t="shared" si="212"/>
        <v>0</v>
      </c>
      <c r="AC389" s="54">
        <f t="shared" si="212"/>
        <v>0</v>
      </c>
      <c r="AD389" s="54">
        <f t="shared" si="212"/>
        <v>0</v>
      </c>
      <c r="AE389" s="54">
        <f t="shared" si="212"/>
        <v>0</v>
      </c>
      <c r="AF389" s="54">
        <f t="shared" si="212"/>
        <v>0</v>
      </c>
      <c r="AG389" s="54">
        <f t="shared" si="212"/>
        <v>0</v>
      </c>
      <c r="AH389" s="54">
        <f t="shared" si="212"/>
        <v>0</v>
      </c>
      <c r="AI389" s="54">
        <f t="shared" si="212"/>
        <v>0</v>
      </c>
      <c r="AJ389" s="54">
        <f t="shared" si="212"/>
        <v>0</v>
      </c>
      <c r="AK389" s="54">
        <f t="shared" si="212"/>
        <v>0</v>
      </c>
      <c r="AL389" s="54">
        <f t="shared" si="212"/>
        <v>0</v>
      </c>
      <c r="AM389" s="54">
        <f t="shared" si="212"/>
        <v>0</v>
      </c>
      <c r="AN389" s="54">
        <f t="shared" si="212"/>
        <v>0</v>
      </c>
      <c r="AO389" s="54">
        <f t="shared" si="212"/>
        <v>0</v>
      </c>
      <c r="AP389" s="54">
        <f t="shared" si="212"/>
        <v>0</v>
      </c>
      <c r="AQ389" s="54">
        <f t="shared" si="212"/>
        <v>0</v>
      </c>
      <c r="AR389" s="49">
        <f t="shared" si="191"/>
        <v>0</v>
      </c>
      <c r="AT389" s="46"/>
      <c r="AU389" s="46"/>
      <c r="AV389" s="46"/>
      <c r="AW389" s="46"/>
      <c r="AX389" s="46"/>
      <c r="AY389" s="46"/>
    </row>
    <row r="390" spans="4:51" s="1" customFormat="1" ht="15.75" hidden="1">
      <c r="D390" s="51" t="s">
        <v>25</v>
      </c>
      <c r="E390" s="52" t="s">
        <v>26</v>
      </c>
      <c r="F390" s="49"/>
      <c r="G390" s="49"/>
      <c r="H390" s="49"/>
      <c r="I390" s="49"/>
      <c r="J390" s="49"/>
      <c r="K390" s="53">
        <f aca="true" t="shared" si="213" ref="K390:AQ390">K386-K387-K388-K389</f>
        <v>0</v>
      </c>
      <c r="L390" s="54">
        <f t="shared" si="213"/>
        <v>0</v>
      </c>
      <c r="M390" s="54"/>
      <c r="N390" s="54">
        <f t="shared" si="213"/>
        <v>0</v>
      </c>
      <c r="O390" s="54">
        <f t="shared" si="213"/>
        <v>0</v>
      </c>
      <c r="P390" s="54">
        <f t="shared" si="213"/>
        <v>0</v>
      </c>
      <c r="Q390" s="54">
        <f t="shared" si="213"/>
        <v>0</v>
      </c>
      <c r="R390" s="54">
        <f t="shared" si="213"/>
        <v>0</v>
      </c>
      <c r="S390" s="53">
        <f t="shared" si="213"/>
        <v>0</v>
      </c>
      <c r="T390" s="54">
        <f t="shared" si="213"/>
        <v>0</v>
      </c>
      <c r="U390" s="54">
        <f t="shared" si="213"/>
        <v>0</v>
      </c>
      <c r="V390" s="54"/>
      <c r="W390" s="54"/>
      <c r="X390" s="54">
        <f t="shared" si="213"/>
        <v>0</v>
      </c>
      <c r="Y390" s="54">
        <f t="shared" si="213"/>
        <v>0</v>
      </c>
      <c r="Z390" s="54">
        <f t="shared" si="213"/>
        <v>0</v>
      </c>
      <c r="AA390" s="54">
        <f t="shared" si="213"/>
        <v>0</v>
      </c>
      <c r="AB390" s="54">
        <f t="shared" si="213"/>
        <v>0</v>
      </c>
      <c r="AC390" s="54">
        <f t="shared" si="213"/>
        <v>0</v>
      </c>
      <c r="AD390" s="54">
        <f t="shared" si="213"/>
        <v>0</v>
      </c>
      <c r="AE390" s="54">
        <f t="shared" si="213"/>
        <v>0</v>
      </c>
      <c r="AF390" s="54">
        <f t="shared" si="213"/>
        <v>0</v>
      </c>
      <c r="AG390" s="54">
        <f t="shared" si="213"/>
        <v>0</v>
      </c>
      <c r="AH390" s="54">
        <f t="shared" si="213"/>
        <v>0</v>
      </c>
      <c r="AI390" s="54">
        <f t="shared" si="213"/>
        <v>0</v>
      </c>
      <c r="AJ390" s="54">
        <f t="shared" si="213"/>
        <v>0</v>
      </c>
      <c r="AK390" s="54">
        <f t="shared" si="213"/>
        <v>0</v>
      </c>
      <c r="AL390" s="54">
        <f t="shared" si="213"/>
        <v>0</v>
      </c>
      <c r="AM390" s="54">
        <f t="shared" si="213"/>
        <v>0</v>
      </c>
      <c r="AN390" s="54">
        <f t="shared" si="213"/>
        <v>0</v>
      </c>
      <c r="AO390" s="54">
        <f t="shared" si="213"/>
        <v>0</v>
      </c>
      <c r="AP390" s="54">
        <f t="shared" si="213"/>
        <v>0</v>
      </c>
      <c r="AQ390" s="54">
        <f t="shared" si="213"/>
        <v>0</v>
      </c>
      <c r="AR390" s="49">
        <f t="shared" si="191"/>
        <v>0</v>
      </c>
      <c r="AT390" s="46"/>
      <c r="AU390" s="46"/>
      <c r="AV390" s="46"/>
      <c r="AW390" s="46"/>
      <c r="AX390" s="46"/>
      <c r="AY390" s="46"/>
    </row>
    <row r="391" spans="4:51" s="1" customFormat="1" ht="12.75" customHeight="1" hidden="1">
      <c r="D391" s="41"/>
      <c r="E391" s="49"/>
      <c r="F391" s="58"/>
      <c r="G391" s="58"/>
      <c r="H391" s="58"/>
      <c r="I391" s="58"/>
      <c r="J391" s="58"/>
      <c r="K391" s="55"/>
      <c r="L391" s="56"/>
      <c r="M391" s="56"/>
      <c r="N391" s="56"/>
      <c r="O391" s="56"/>
      <c r="P391" s="56"/>
      <c r="Q391" s="56"/>
      <c r="R391" s="56"/>
      <c r="S391" s="53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56"/>
      <c r="AR391" s="49">
        <f t="shared" si="191"/>
        <v>0</v>
      </c>
      <c r="AT391" s="46"/>
      <c r="AU391" s="46"/>
      <c r="AV391" s="46"/>
      <c r="AW391" s="46"/>
      <c r="AX391" s="46"/>
      <c r="AY391" s="46"/>
    </row>
    <row r="392" spans="4:51" s="1" customFormat="1" ht="15.75" hidden="1">
      <c r="D392" s="41"/>
      <c r="E392" s="49"/>
      <c r="F392" s="58"/>
      <c r="G392" s="58"/>
      <c r="H392" s="58"/>
      <c r="I392" s="58"/>
      <c r="J392" s="58"/>
      <c r="K392" s="55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56"/>
      <c r="AR392" s="49">
        <f t="shared" si="191"/>
        <v>0</v>
      </c>
      <c r="AT392" s="46"/>
      <c r="AU392" s="46"/>
      <c r="AV392" s="46"/>
      <c r="AW392" s="46"/>
      <c r="AX392" s="46"/>
      <c r="AY392" s="46"/>
    </row>
    <row r="393" spans="4:51" s="1" customFormat="1" ht="39.75" customHeight="1">
      <c r="D393" s="57">
        <v>70743</v>
      </c>
      <c r="E393" s="63" t="s">
        <v>79</v>
      </c>
      <c r="F393" s="49"/>
      <c r="G393" s="49"/>
      <c r="H393" s="49"/>
      <c r="I393" s="49"/>
      <c r="J393" s="49"/>
      <c r="K393" s="50"/>
      <c r="L393" s="49"/>
      <c r="M393" s="49">
        <v>9392.3</v>
      </c>
      <c r="N393" s="49">
        <v>0</v>
      </c>
      <c r="O393" s="49">
        <v>0</v>
      </c>
      <c r="P393" s="49">
        <v>0</v>
      </c>
      <c r="Q393" s="49">
        <v>0</v>
      </c>
      <c r="R393" s="49">
        <v>0</v>
      </c>
      <c r="S393" s="62"/>
      <c r="T393" s="49">
        <v>0</v>
      </c>
      <c r="U393" s="49">
        <v>0</v>
      </c>
      <c r="V393" s="49"/>
      <c r="W393" s="49"/>
      <c r="X393" s="49">
        <v>0</v>
      </c>
      <c r="Y393" s="49">
        <v>0</v>
      </c>
      <c r="Z393" s="49">
        <v>0</v>
      </c>
      <c r="AA393" s="49">
        <v>0</v>
      </c>
      <c r="AB393" s="49">
        <v>0</v>
      </c>
      <c r="AC393" s="49">
        <v>0</v>
      </c>
      <c r="AD393" s="49"/>
      <c r="AE393" s="49"/>
      <c r="AF393" s="49"/>
      <c r="AG393" s="49"/>
      <c r="AH393" s="49"/>
      <c r="AI393" s="49"/>
      <c r="AJ393" s="49"/>
      <c r="AK393" s="49"/>
      <c r="AL393" s="49"/>
      <c r="AM393" s="49"/>
      <c r="AN393" s="49"/>
      <c r="AO393" s="49"/>
      <c r="AP393" s="49">
        <v>0</v>
      </c>
      <c r="AQ393" s="49">
        <v>0</v>
      </c>
      <c r="AR393" s="49">
        <f t="shared" si="191"/>
        <v>9392.3</v>
      </c>
      <c r="AT393" s="46"/>
      <c r="AU393" s="46"/>
      <c r="AV393" s="46">
        <f>M393/12</f>
        <v>782.6916666666666</v>
      </c>
      <c r="AW393" s="46"/>
      <c r="AX393" s="46"/>
      <c r="AY393" s="46"/>
    </row>
    <row r="394" spans="4:51" s="1" customFormat="1" ht="0.75" customHeight="1" hidden="1">
      <c r="D394" s="51"/>
      <c r="E394" s="52" t="s">
        <v>22</v>
      </c>
      <c r="F394" s="49"/>
      <c r="G394" s="49"/>
      <c r="H394" s="49"/>
      <c r="I394" s="49"/>
      <c r="J394" s="49"/>
      <c r="K394" s="53">
        <f aca="true" t="shared" si="214" ref="K394:AQ394">ROUND((K393*K$2/100),1)</f>
        <v>0</v>
      </c>
      <c r="L394" s="54">
        <f t="shared" si="214"/>
        <v>0</v>
      </c>
      <c r="M394" s="54"/>
      <c r="N394" s="54">
        <f t="shared" si="214"/>
        <v>0</v>
      </c>
      <c r="O394" s="54">
        <f t="shared" si="214"/>
        <v>0</v>
      </c>
      <c r="P394" s="54">
        <f t="shared" si="214"/>
        <v>0</v>
      </c>
      <c r="Q394" s="54">
        <f t="shared" si="214"/>
        <v>0</v>
      </c>
      <c r="R394" s="54">
        <f t="shared" si="214"/>
        <v>0</v>
      </c>
      <c r="S394" s="53">
        <f t="shared" si="214"/>
        <v>0</v>
      </c>
      <c r="T394" s="54">
        <f t="shared" si="214"/>
        <v>0</v>
      </c>
      <c r="U394" s="54">
        <f t="shared" si="214"/>
        <v>0</v>
      </c>
      <c r="V394" s="54"/>
      <c r="W394" s="54"/>
      <c r="X394" s="54">
        <f t="shared" si="214"/>
        <v>0</v>
      </c>
      <c r="Y394" s="54">
        <f t="shared" si="214"/>
        <v>0</v>
      </c>
      <c r="Z394" s="54">
        <f t="shared" si="214"/>
        <v>0</v>
      </c>
      <c r="AA394" s="54">
        <f t="shared" si="214"/>
        <v>0</v>
      </c>
      <c r="AB394" s="54">
        <f t="shared" si="214"/>
        <v>0</v>
      </c>
      <c r="AC394" s="54">
        <f t="shared" si="214"/>
        <v>0</v>
      </c>
      <c r="AD394" s="54">
        <f t="shared" si="214"/>
        <v>0</v>
      </c>
      <c r="AE394" s="54">
        <f t="shared" si="214"/>
        <v>0</v>
      </c>
      <c r="AF394" s="54">
        <f t="shared" si="214"/>
        <v>0</v>
      </c>
      <c r="AG394" s="54">
        <f t="shared" si="214"/>
        <v>0</v>
      </c>
      <c r="AH394" s="54">
        <f t="shared" si="214"/>
        <v>0</v>
      </c>
      <c r="AI394" s="54">
        <f t="shared" si="214"/>
        <v>0</v>
      </c>
      <c r="AJ394" s="54">
        <f t="shared" si="214"/>
        <v>0</v>
      </c>
      <c r="AK394" s="54">
        <f t="shared" si="214"/>
        <v>0</v>
      </c>
      <c r="AL394" s="54">
        <f t="shared" si="214"/>
        <v>0</v>
      </c>
      <c r="AM394" s="54">
        <f t="shared" si="214"/>
        <v>0</v>
      </c>
      <c r="AN394" s="54">
        <f t="shared" si="214"/>
        <v>0</v>
      </c>
      <c r="AO394" s="54">
        <f t="shared" si="214"/>
        <v>0</v>
      </c>
      <c r="AP394" s="54">
        <f t="shared" si="214"/>
        <v>0</v>
      </c>
      <c r="AQ394" s="54">
        <f t="shared" si="214"/>
        <v>0</v>
      </c>
      <c r="AR394" s="49">
        <f t="shared" si="191"/>
        <v>0</v>
      </c>
      <c r="AS394" s="1" t="b">
        <f>SUM(K393:AQ393)=AR393</f>
        <v>1</v>
      </c>
      <c r="AT394" s="46"/>
      <c r="AU394" s="46"/>
      <c r="AV394" s="46"/>
      <c r="AW394" s="46"/>
      <c r="AX394" s="46"/>
      <c r="AY394" s="46"/>
    </row>
    <row r="395" spans="4:51" s="1" customFormat="1" ht="15.75" hidden="1">
      <c r="D395" s="51"/>
      <c r="E395" s="52" t="s">
        <v>23</v>
      </c>
      <c r="F395" s="49"/>
      <c r="G395" s="49"/>
      <c r="H395" s="49"/>
      <c r="I395" s="49"/>
      <c r="J395" s="49"/>
      <c r="K395" s="53">
        <f aca="true" t="shared" si="215" ref="K395:AQ395">ROUND((K393*K$3/100),1)</f>
        <v>0</v>
      </c>
      <c r="L395" s="54">
        <f t="shared" si="215"/>
        <v>0</v>
      </c>
      <c r="M395" s="54"/>
      <c r="N395" s="54">
        <f t="shared" si="215"/>
        <v>0</v>
      </c>
      <c r="O395" s="54">
        <f t="shared" si="215"/>
        <v>0</v>
      </c>
      <c r="P395" s="54">
        <f t="shared" si="215"/>
        <v>0</v>
      </c>
      <c r="Q395" s="54">
        <f t="shared" si="215"/>
        <v>0</v>
      </c>
      <c r="R395" s="54">
        <f t="shared" si="215"/>
        <v>0</v>
      </c>
      <c r="S395" s="53">
        <f t="shared" si="215"/>
        <v>0</v>
      </c>
      <c r="T395" s="54">
        <f t="shared" si="215"/>
        <v>0</v>
      </c>
      <c r="U395" s="54">
        <f t="shared" si="215"/>
        <v>0</v>
      </c>
      <c r="V395" s="54"/>
      <c r="W395" s="54"/>
      <c r="X395" s="54">
        <f t="shared" si="215"/>
        <v>0</v>
      </c>
      <c r="Y395" s="54">
        <f t="shared" si="215"/>
        <v>0</v>
      </c>
      <c r="Z395" s="54">
        <f t="shared" si="215"/>
        <v>0</v>
      </c>
      <c r="AA395" s="54">
        <f t="shared" si="215"/>
        <v>0</v>
      </c>
      <c r="AB395" s="54">
        <f t="shared" si="215"/>
        <v>0</v>
      </c>
      <c r="AC395" s="54">
        <f t="shared" si="215"/>
        <v>0</v>
      </c>
      <c r="AD395" s="54">
        <f t="shared" si="215"/>
        <v>0</v>
      </c>
      <c r="AE395" s="54">
        <f t="shared" si="215"/>
        <v>0</v>
      </c>
      <c r="AF395" s="54">
        <f t="shared" si="215"/>
        <v>0</v>
      </c>
      <c r="AG395" s="54">
        <f t="shared" si="215"/>
        <v>0</v>
      </c>
      <c r="AH395" s="54">
        <f t="shared" si="215"/>
        <v>0</v>
      </c>
      <c r="AI395" s="54">
        <f t="shared" si="215"/>
        <v>0</v>
      </c>
      <c r="AJ395" s="54">
        <f t="shared" si="215"/>
        <v>0</v>
      </c>
      <c r="AK395" s="54">
        <f t="shared" si="215"/>
        <v>0</v>
      </c>
      <c r="AL395" s="54">
        <f t="shared" si="215"/>
        <v>0</v>
      </c>
      <c r="AM395" s="54">
        <f t="shared" si="215"/>
        <v>0</v>
      </c>
      <c r="AN395" s="54">
        <f t="shared" si="215"/>
        <v>0</v>
      </c>
      <c r="AO395" s="54">
        <f t="shared" si="215"/>
        <v>0</v>
      </c>
      <c r="AP395" s="54">
        <f t="shared" si="215"/>
        <v>0</v>
      </c>
      <c r="AQ395" s="54">
        <f t="shared" si="215"/>
        <v>0</v>
      </c>
      <c r="AR395" s="49">
        <f t="shared" si="191"/>
        <v>0</v>
      </c>
      <c r="AT395" s="46"/>
      <c r="AU395" s="46"/>
      <c r="AV395" s="46"/>
      <c r="AW395" s="46"/>
      <c r="AX395" s="46"/>
      <c r="AY395" s="46"/>
    </row>
    <row r="396" spans="4:51" s="1" customFormat="1" ht="15.75" hidden="1">
      <c r="D396" s="51"/>
      <c r="E396" s="52" t="s">
        <v>24</v>
      </c>
      <c r="F396" s="49"/>
      <c r="G396" s="49"/>
      <c r="H396" s="49"/>
      <c r="I396" s="49"/>
      <c r="J396" s="49"/>
      <c r="K396" s="53">
        <f aca="true" t="shared" si="216" ref="K396:AQ396">ROUND((K393*K$4/100),1)</f>
        <v>0</v>
      </c>
      <c r="L396" s="54">
        <f t="shared" si="216"/>
        <v>0</v>
      </c>
      <c r="M396" s="54"/>
      <c r="N396" s="54">
        <f t="shared" si="216"/>
        <v>0</v>
      </c>
      <c r="O396" s="54">
        <f t="shared" si="216"/>
        <v>0</v>
      </c>
      <c r="P396" s="54">
        <f t="shared" si="216"/>
        <v>0</v>
      </c>
      <c r="Q396" s="54">
        <f t="shared" si="216"/>
        <v>0</v>
      </c>
      <c r="R396" s="54">
        <f t="shared" si="216"/>
        <v>0</v>
      </c>
      <c r="S396" s="53">
        <f t="shared" si="216"/>
        <v>0</v>
      </c>
      <c r="T396" s="54">
        <f t="shared" si="216"/>
        <v>0</v>
      </c>
      <c r="U396" s="54">
        <f t="shared" si="216"/>
        <v>0</v>
      </c>
      <c r="V396" s="54"/>
      <c r="W396" s="54"/>
      <c r="X396" s="54">
        <f t="shared" si="216"/>
        <v>0</v>
      </c>
      <c r="Y396" s="54">
        <f t="shared" si="216"/>
        <v>0</v>
      </c>
      <c r="Z396" s="54">
        <f t="shared" si="216"/>
        <v>0</v>
      </c>
      <c r="AA396" s="54">
        <f t="shared" si="216"/>
        <v>0</v>
      </c>
      <c r="AB396" s="54">
        <f t="shared" si="216"/>
        <v>0</v>
      </c>
      <c r="AC396" s="54">
        <f t="shared" si="216"/>
        <v>0</v>
      </c>
      <c r="AD396" s="54">
        <f t="shared" si="216"/>
        <v>0</v>
      </c>
      <c r="AE396" s="54">
        <f t="shared" si="216"/>
        <v>0</v>
      </c>
      <c r="AF396" s="54">
        <f t="shared" si="216"/>
        <v>0</v>
      </c>
      <c r="AG396" s="54">
        <f t="shared" si="216"/>
        <v>0</v>
      </c>
      <c r="AH396" s="54">
        <f t="shared" si="216"/>
        <v>0</v>
      </c>
      <c r="AI396" s="54">
        <f t="shared" si="216"/>
        <v>0</v>
      </c>
      <c r="AJ396" s="54">
        <f t="shared" si="216"/>
        <v>0</v>
      </c>
      <c r="AK396" s="54">
        <f t="shared" si="216"/>
        <v>0</v>
      </c>
      <c r="AL396" s="54">
        <f t="shared" si="216"/>
        <v>0</v>
      </c>
      <c r="AM396" s="54">
        <f t="shared" si="216"/>
        <v>0</v>
      </c>
      <c r="AN396" s="54">
        <f t="shared" si="216"/>
        <v>0</v>
      </c>
      <c r="AO396" s="54">
        <f t="shared" si="216"/>
        <v>0</v>
      </c>
      <c r="AP396" s="54">
        <f t="shared" si="216"/>
        <v>0</v>
      </c>
      <c r="AQ396" s="54">
        <f t="shared" si="216"/>
        <v>0</v>
      </c>
      <c r="AR396" s="49">
        <f t="shared" si="191"/>
        <v>0</v>
      </c>
      <c r="AT396" s="46"/>
      <c r="AU396" s="46"/>
      <c r="AV396" s="46"/>
      <c r="AW396" s="46"/>
      <c r="AX396" s="46"/>
      <c r="AY396" s="46"/>
    </row>
    <row r="397" spans="4:51" s="1" customFormat="1" ht="15.75" hidden="1">
      <c r="D397" s="51" t="s">
        <v>25</v>
      </c>
      <c r="E397" s="52" t="s">
        <v>26</v>
      </c>
      <c r="F397" s="49"/>
      <c r="G397" s="49"/>
      <c r="H397" s="49"/>
      <c r="I397" s="49"/>
      <c r="J397" s="49"/>
      <c r="K397" s="53">
        <f aca="true" t="shared" si="217" ref="K397:AQ397">K393-K394-K395-K396</f>
        <v>0</v>
      </c>
      <c r="L397" s="54">
        <f t="shared" si="217"/>
        <v>0</v>
      </c>
      <c r="M397" s="54"/>
      <c r="N397" s="54">
        <f t="shared" si="217"/>
        <v>0</v>
      </c>
      <c r="O397" s="54">
        <f t="shared" si="217"/>
        <v>0</v>
      </c>
      <c r="P397" s="54">
        <f t="shared" si="217"/>
        <v>0</v>
      </c>
      <c r="Q397" s="54">
        <f t="shared" si="217"/>
        <v>0</v>
      </c>
      <c r="R397" s="54">
        <f t="shared" si="217"/>
        <v>0</v>
      </c>
      <c r="S397" s="53">
        <f t="shared" si="217"/>
        <v>0</v>
      </c>
      <c r="T397" s="54">
        <f t="shared" si="217"/>
        <v>0</v>
      </c>
      <c r="U397" s="54">
        <f t="shared" si="217"/>
        <v>0</v>
      </c>
      <c r="V397" s="54"/>
      <c r="W397" s="54"/>
      <c r="X397" s="54">
        <f t="shared" si="217"/>
        <v>0</v>
      </c>
      <c r="Y397" s="54">
        <f t="shared" si="217"/>
        <v>0</v>
      </c>
      <c r="Z397" s="54">
        <f t="shared" si="217"/>
        <v>0</v>
      </c>
      <c r="AA397" s="54">
        <f t="shared" si="217"/>
        <v>0</v>
      </c>
      <c r="AB397" s="54">
        <f t="shared" si="217"/>
        <v>0</v>
      </c>
      <c r="AC397" s="54">
        <f t="shared" si="217"/>
        <v>0</v>
      </c>
      <c r="AD397" s="54">
        <f t="shared" si="217"/>
        <v>0</v>
      </c>
      <c r="AE397" s="54">
        <f t="shared" si="217"/>
        <v>0</v>
      </c>
      <c r="AF397" s="54">
        <f t="shared" si="217"/>
        <v>0</v>
      </c>
      <c r="AG397" s="54">
        <f t="shared" si="217"/>
        <v>0</v>
      </c>
      <c r="AH397" s="54">
        <f t="shared" si="217"/>
        <v>0</v>
      </c>
      <c r="AI397" s="54">
        <f t="shared" si="217"/>
        <v>0</v>
      </c>
      <c r="AJ397" s="54">
        <f t="shared" si="217"/>
        <v>0</v>
      </c>
      <c r="AK397" s="54">
        <f t="shared" si="217"/>
        <v>0</v>
      </c>
      <c r="AL397" s="54">
        <f t="shared" si="217"/>
        <v>0</v>
      </c>
      <c r="AM397" s="54">
        <f t="shared" si="217"/>
        <v>0</v>
      </c>
      <c r="AN397" s="54">
        <f t="shared" si="217"/>
        <v>0</v>
      </c>
      <c r="AO397" s="54">
        <f t="shared" si="217"/>
        <v>0</v>
      </c>
      <c r="AP397" s="54">
        <f t="shared" si="217"/>
        <v>0</v>
      </c>
      <c r="AQ397" s="54">
        <f t="shared" si="217"/>
        <v>0</v>
      </c>
      <c r="AR397" s="49">
        <f t="shared" si="191"/>
        <v>0</v>
      </c>
      <c r="AT397" s="46"/>
      <c r="AU397" s="46"/>
      <c r="AV397" s="46"/>
      <c r="AW397" s="46"/>
      <c r="AX397" s="46"/>
      <c r="AY397" s="46"/>
    </row>
    <row r="398" spans="4:51" s="1" customFormat="1" ht="15.75" hidden="1">
      <c r="D398" s="41"/>
      <c r="E398" s="49"/>
      <c r="F398" s="49"/>
      <c r="G398" s="49"/>
      <c r="H398" s="49"/>
      <c r="I398" s="49"/>
      <c r="J398" s="49"/>
      <c r="K398" s="60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  <c r="AR398" s="49">
        <f t="shared" si="191"/>
        <v>0</v>
      </c>
      <c r="AT398" s="46"/>
      <c r="AU398" s="46"/>
      <c r="AV398" s="46"/>
      <c r="AW398" s="46"/>
      <c r="AX398" s="46"/>
      <c r="AY398" s="46"/>
    </row>
    <row r="399" spans="4:51" s="1" customFormat="1" ht="6" customHeight="1" hidden="1">
      <c r="D399" s="41"/>
      <c r="E399" s="49"/>
      <c r="F399" s="49"/>
      <c r="G399" s="49"/>
      <c r="H399" s="49"/>
      <c r="I399" s="49"/>
      <c r="J399" s="49"/>
      <c r="K399" s="60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  <c r="AR399" s="49">
        <f t="shared" si="191"/>
        <v>0</v>
      </c>
      <c r="AT399" s="46"/>
      <c r="AU399" s="46"/>
      <c r="AV399" s="46"/>
      <c r="AW399" s="46"/>
      <c r="AX399" s="46"/>
      <c r="AY399" s="46"/>
    </row>
    <row r="400" spans="4:51" s="2" customFormat="1" ht="15.75">
      <c r="D400" s="57">
        <v>70743</v>
      </c>
      <c r="E400" s="63" t="s">
        <v>80</v>
      </c>
      <c r="F400" s="49"/>
      <c r="G400" s="49"/>
      <c r="H400" s="49"/>
      <c r="I400" s="49"/>
      <c r="J400" s="49"/>
      <c r="K400" s="50"/>
      <c r="L400" s="49"/>
      <c r="M400" s="49">
        <v>5620.1</v>
      </c>
      <c r="N400" s="49">
        <v>0</v>
      </c>
      <c r="O400" s="49">
        <v>0</v>
      </c>
      <c r="P400" s="49">
        <v>0</v>
      </c>
      <c r="Q400" s="49">
        <v>0</v>
      </c>
      <c r="R400" s="49">
        <v>0</v>
      </c>
      <c r="S400" s="62"/>
      <c r="T400" s="49">
        <v>0</v>
      </c>
      <c r="U400" s="49">
        <v>0</v>
      </c>
      <c r="V400" s="49"/>
      <c r="W400" s="49"/>
      <c r="X400" s="49">
        <v>0</v>
      </c>
      <c r="Y400" s="49">
        <v>0</v>
      </c>
      <c r="Z400" s="49">
        <v>0</v>
      </c>
      <c r="AA400" s="49">
        <v>0</v>
      </c>
      <c r="AB400" s="49">
        <v>0</v>
      </c>
      <c r="AC400" s="49">
        <v>0</v>
      </c>
      <c r="AD400" s="49"/>
      <c r="AE400" s="49"/>
      <c r="AF400" s="49"/>
      <c r="AG400" s="49"/>
      <c r="AH400" s="49"/>
      <c r="AI400" s="49"/>
      <c r="AJ400" s="49"/>
      <c r="AK400" s="49"/>
      <c r="AL400" s="49"/>
      <c r="AM400" s="49"/>
      <c r="AN400" s="49"/>
      <c r="AO400" s="49"/>
      <c r="AP400" s="49">
        <v>0</v>
      </c>
      <c r="AQ400" s="49">
        <v>0</v>
      </c>
      <c r="AR400" s="49">
        <f t="shared" si="191"/>
        <v>5620.1</v>
      </c>
      <c r="AS400" s="1"/>
      <c r="AT400" s="46"/>
      <c r="AU400" s="46"/>
      <c r="AV400" s="46">
        <f>M400/12</f>
        <v>468.3416666666667</v>
      </c>
      <c r="AW400" s="46"/>
      <c r="AX400" s="46"/>
      <c r="AY400" s="46"/>
    </row>
    <row r="401" spans="4:51" s="1" customFormat="1" ht="0" customHeight="1" hidden="1">
      <c r="D401" s="51"/>
      <c r="E401" s="52" t="s">
        <v>22</v>
      </c>
      <c r="F401" s="49"/>
      <c r="G401" s="49"/>
      <c r="H401" s="49"/>
      <c r="I401" s="49"/>
      <c r="J401" s="49"/>
      <c r="K401" s="53">
        <f aca="true" t="shared" si="218" ref="K401:AQ401">ROUND((K400*K$2/100),1)</f>
        <v>0</v>
      </c>
      <c r="L401" s="54">
        <f t="shared" si="218"/>
        <v>0</v>
      </c>
      <c r="M401" s="54"/>
      <c r="N401" s="54">
        <f t="shared" si="218"/>
        <v>0</v>
      </c>
      <c r="O401" s="54">
        <f t="shared" si="218"/>
        <v>0</v>
      </c>
      <c r="P401" s="54">
        <f t="shared" si="218"/>
        <v>0</v>
      </c>
      <c r="Q401" s="54">
        <f t="shared" si="218"/>
        <v>0</v>
      </c>
      <c r="R401" s="54">
        <f t="shared" si="218"/>
        <v>0</v>
      </c>
      <c r="S401" s="53">
        <f t="shared" si="218"/>
        <v>0</v>
      </c>
      <c r="T401" s="54">
        <f t="shared" si="218"/>
        <v>0</v>
      </c>
      <c r="U401" s="54">
        <f t="shared" si="218"/>
        <v>0</v>
      </c>
      <c r="V401" s="54"/>
      <c r="W401" s="54"/>
      <c r="X401" s="54">
        <f t="shared" si="218"/>
        <v>0</v>
      </c>
      <c r="Y401" s="54">
        <f t="shared" si="218"/>
        <v>0</v>
      </c>
      <c r="Z401" s="54">
        <f t="shared" si="218"/>
        <v>0</v>
      </c>
      <c r="AA401" s="54">
        <f t="shared" si="218"/>
        <v>0</v>
      </c>
      <c r="AB401" s="54">
        <f t="shared" si="218"/>
        <v>0</v>
      </c>
      <c r="AC401" s="54">
        <f t="shared" si="218"/>
        <v>0</v>
      </c>
      <c r="AD401" s="54">
        <f t="shared" si="218"/>
        <v>0</v>
      </c>
      <c r="AE401" s="54">
        <f t="shared" si="218"/>
        <v>0</v>
      </c>
      <c r="AF401" s="54">
        <f t="shared" si="218"/>
        <v>0</v>
      </c>
      <c r="AG401" s="54">
        <f t="shared" si="218"/>
        <v>0</v>
      </c>
      <c r="AH401" s="54">
        <f t="shared" si="218"/>
        <v>0</v>
      </c>
      <c r="AI401" s="54">
        <f t="shared" si="218"/>
        <v>0</v>
      </c>
      <c r="AJ401" s="54">
        <f t="shared" si="218"/>
        <v>0</v>
      </c>
      <c r="AK401" s="54">
        <f t="shared" si="218"/>
        <v>0</v>
      </c>
      <c r="AL401" s="54">
        <f t="shared" si="218"/>
        <v>0</v>
      </c>
      <c r="AM401" s="54">
        <f t="shared" si="218"/>
        <v>0</v>
      </c>
      <c r="AN401" s="54">
        <f t="shared" si="218"/>
        <v>0</v>
      </c>
      <c r="AO401" s="54">
        <f t="shared" si="218"/>
        <v>0</v>
      </c>
      <c r="AP401" s="54">
        <f t="shared" si="218"/>
        <v>0</v>
      </c>
      <c r="AQ401" s="54">
        <f t="shared" si="218"/>
        <v>0</v>
      </c>
      <c r="AR401" s="49">
        <f t="shared" si="191"/>
        <v>0</v>
      </c>
      <c r="AS401" s="1" t="b">
        <f>SUM(K400:AQ400)=AR400</f>
        <v>1</v>
      </c>
      <c r="AT401" s="46"/>
      <c r="AU401" s="46"/>
      <c r="AV401" s="46"/>
      <c r="AW401" s="46"/>
      <c r="AX401" s="46"/>
      <c r="AY401" s="46"/>
    </row>
    <row r="402" spans="4:51" s="1" customFormat="1" ht="15.75" hidden="1">
      <c r="D402" s="51"/>
      <c r="E402" s="52" t="s">
        <v>23</v>
      </c>
      <c r="F402" s="49"/>
      <c r="G402" s="49"/>
      <c r="H402" s="49"/>
      <c r="I402" s="49"/>
      <c r="J402" s="49"/>
      <c r="K402" s="53">
        <f aca="true" t="shared" si="219" ref="K402:AQ402">ROUND((K400*K$3/100),1)</f>
        <v>0</v>
      </c>
      <c r="L402" s="54">
        <f t="shared" si="219"/>
        <v>0</v>
      </c>
      <c r="M402" s="54"/>
      <c r="N402" s="54">
        <f t="shared" si="219"/>
        <v>0</v>
      </c>
      <c r="O402" s="54">
        <f t="shared" si="219"/>
        <v>0</v>
      </c>
      <c r="P402" s="54">
        <f t="shared" si="219"/>
        <v>0</v>
      </c>
      <c r="Q402" s="54">
        <f t="shared" si="219"/>
        <v>0</v>
      </c>
      <c r="R402" s="54">
        <f t="shared" si="219"/>
        <v>0</v>
      </c>
      <c r="S402" s="53">
        <f t="shared" si="219"/>
        <v>0</v>
      </c>
      <c r="T402" s="54">
        <f t="shared" si="219"/>
        <v>0</v>
      </c>
      <c r="U402" s="54">
        <f t="shared" si="219"/>
        <v>0</v>
      </c>
      <c r="V402" s="54"/>
      <c r="W402" s="54"/>
      <c r="X402" s="54">
        <f t="shared" si="219"/>
        <v>0</v>
      </c>
      <c r="Y402" s="54">
        <f t="shared" si="219"/>
        <v>0</v>
      </c>
      <c r="Z402" s="54">
        <f t="shared" si="219"/>
        <v>0</v>
      </c>
      <c r="AA402" s="54">
        <f t="shared" si="219"/>
        <v>0</v>
      </c>
      <c r="AB402" s="54">
        <f t="shared" si="219"/>
        <v>0</v>
      </c>
      <c r="AC402" s="54">
        <f t="shared" si="219"/>
        <v>0</v>
      </c>
      <c r="AD402" s="54">
        <f t="shared" si="219"/>
        <v>0</v>
      </c>
      <c r="AE402" s="54">
        <f t="shared" si="219"/>
        <v>0</v>
      </c>
      <c r="AF402" s="54">
        <f t="shared" si="219"/>
        <v>0</v>
      </c>
      <c r="AG402" s="54">
        <f t="shared" si="219"/>
        <v>0</v>
      </c>
      <c r="AH402" s="54">
        <f t="shared" si="219"/>
        <v>0</v>
      </c>
      <c r="AI402" s="54">
        <f t="shared" si="219"/>
        <v>0</v>
      </c>
      <c r="AJ402" s="54">
        <f t="shared" si="219"/>
        <v>0</v>
      </c>
      <c r="AK402" s="54">
        <f t="shared" si="219"/>
        <v>0</v>
      </c>
      <c r="AL402" s="54">
        <f t="shared" si="219"/>
        <v>0</v>
      </c>
      <c r="AM402" s="54">
        <f t="shared" si="219"/>
        <v>0</v>
      </c>
      <c r="AN402" s="54">
        <f t="shared" si="219"/>
        <v>0</v>
      </c>
      <c r="AO402" s="54">
        <f t="shared" si="219"/>
        <v>0</v>
      </c>
      <c r="AP402" s="54">
        <f t="shared" si="219"/>
        <v>0</v>
      </c>
      <c r="AQ402" s="54">
        <f t="shared" si="219"/>
        <v>0</v>
      </c>
      <c r="AR402" s="49">
        <f t="shared" si="191"/>
        <v>0</v>
      </c>
      <c r="AT402" s="46"/>
      <c r="AU402" s="46"/>
      <c r="AV402" s="46"/>
      <c r="AW402" s="46"/>
      <c r="AX402" s="46"/>
      <c r="AY402" s="46"/>
    </row>
    <row r="403" spans="4:51" s="1" customFormat="1" ht="15.75" hidden="1">
      <c r="D403" s="51"/>
      <c r="E403" s="52" t="s">
        <v>24</v>
      </c>
      <c r="F403" s="49"/>
      <c r="G403" s="49"/>
      <c r="H403" s="49"/>
      <c r="I403" s="49"/>
      <c r="J403" s="49"/>
      <c r="K403" s="53">
        <f aca="true" t="shared" si="220" ref="K403:AQ403">ROUND((K400*K$4/100),1)</f>
        <v>0</v>
      </c>
      <c r="L403" s="54">
        <f t="shared" si="220"/>
        <v>0</v>
      </c>
      <c r="M403" s="54"/>
      <c r="N403" s="54">
        <f t="shared" si="220"/>
        <v>0</v>
      </c>
      <c r="O403" s="54">
        <f t="shared" si="220"/>
        <v>0</v>
      </c>
      <c r="P403" s="54">
        <f t="shared" si="220"/>
        <v>0</v>
      </c>
      <c r="Q403" s="54">
        <f t="shared" si="220"/>
        <v>0</v>
      </c>
      <c r="R403" s="54">
        <f t="shared" si="220"/>
        <v>0</v>
      </c>
      <c r="S403" s="53">
        <f t="shared" si="220"/>
        <v>0</v>
      </c>
      <c r="T403" s="54">
        <f t="shared" si="220"/>
        <v>0</v>
      </c>
      <c r="U403" s="54">
        <f t="shared" si="220"/>
        <v>0</v>
      </c>
      <c r="V403" s="54"/>
      <c r="W403" s="54"/>
      <c r="X403" s="54">
        <f t="shared" si="220"/>
        <v>0</v>
      </c>
      <c r="Y403" s="54">
        <f t="shared" si="220"/>
        <v>0</v>
      </c>
      <c r="Z403" s="54">
        <f t="shared" si="220"/>
        <v>0</v>
      </c>
      <c r="AA403" s="54">
        <f t="shared" si="220"/>
        <v>0</v>
      </c>
      <c r="AB403" s="54">
        <f t="shared" si="220"/>
        <v>0</v>
      </c>
      <c r="AC403" s="54">
        <f t="shared" si="220"/>
        <v>0</v>
      </c>
      <c r="AD403" s="54">
        <f t="shared" si="220"/>
        <v>0</v>
      </c>
      <c r="AE403" s="54">
        <f t="shared" si="220"/>
        <v>0</v>
      </c>
      <c r="AF403" s="54">
        <f t="shared" si="220"/>
        <v>0</v>
      </c>
      <c r="AG403" s="54">
        <f t="shared" si="220"/>
        <v>0</v>
      </c>
      <c r="AH403" s="54">
        <f t="shared" si="220"/>
        <v>0</v>
      </c>
      <c r="AI403" s="54">
        <f t="shared" si="220"/>
        <v>0</v>
      </c>
      <c r="AJ403" s="54">
        <f t="shared" si="220"/>
        <v>0</v>
      </c>
      <c r="AK403" s="54">
        <f t="shared" si="220"/>
        <v>0</v>
      </c>
      <c r="AL403" s="54">
        <f t="shared" si="220"/>
        <v>0</v>
      </c>
      <c r="AM403" s="54">
        <f t="shared" si="220"/>
        <v>0</v>
      </c>
      <c r="AN403" s="54">
        <f t="shared" si="220"/>
        <v>0</v>
      </c>
      <c r="AO403" s="54">
        <f t="shared" si="220"/>
        <v>0</v>
      </c>
      <c r="AP403" s="54">
        <f t="shared" si="220"/>
        <v>0</v>
      </c>
      <c r="AQ403" s="54">
        <f t="shared" si="220"/>
        <v>0</v>
      </c>
      <c r="AR403" s="49">
        <f t="shared" si="191"/>
        <v>0</v>
      </c>
      <c r="AT403" s="46"/>
      <c r="AU403" s="46"/>
      <c r="AV403" s="46"/>
      <c r="AW403" s="46"/>
      <c r="AX403" s="46"/>
      <c r="AY403" s="46"/>
    </row>
    <row r="404" spans="4:51" s="1" customFormat="1" ht="15.75" hidden="1">
      <c r="D404" s="51" t="s">
        <v>25</v>
      </c>
      <c r="E404" s="52" t="s">
        <v>26</v>
      </c>
      <c r="F404" s="49"/>
      <c r="G404" s="49"/>
      <c r="H404" s="49"/>
      <c r="I404" s="49"/>
      <c r="J404" s="49"/>
      <c r="K404" s="53">
        <f aca="true" t="shared" si="221" ref="K404:AQ404">K400-K401-K402-K403</f>
        <v>0</v>
      </c>
      <c r="L404" s="54">
        <f t="shared" si="221"/>
        <v>0</v>
      </c>
      <c r="M404" s="54"/>
      <c r="N404" s="54">
        <f t="shared" si="221"/>
        <v>0</v>
      </c>
      <c r="O404" s="54">
        <f t="shared" si="221"/>
        <v>0</v>
      </c>
      <c r="P404" s="54">
        <f t="shared" si="221"/>
        <v>0</v>
      </c>
      <c r="Q404" s="54">
        <f t="shared" si="221"/>
        <v>0</v>
      </c>
      <c r="R404" s="54">
        <f t="shared" si="221"/>
        <v>0</v>
      </c>
      <c r="S404" s="53">
        <f t="shared" si="221"/>
        <v>0</v>
      </c>
      <c r="T404" s="54">
        <f t="shared" si="221"/>
        <v>0</v>
      </c>
      <c r="U404" s="54">
        <f t="shared" si="221"/>
        <v>0</v>
      </c>
      <c r="V404" s="54"/>
      <c r="W404" s="54"/>
      <c r="X404" s="54">
        <f t="shared" si="221"/>
        <v>0</v>
      </c>
      <c r="Y404" s="54">
        <f t="shared" si="221"/>
        <v>0</v>
      </c>
      <c r="Z404" s="54">
        <f t="shared" si="221"/>
        <v>0</v>
      </c>
      <c r="AA404" s="54">
        <f t="shared" si="221"/>
        <v>0</v>
      </c>
      <c r="AB404" s="54">
        <f t="shared" si="221"/>
        <v>0</v>
      </c>
      <c r="AC404" s="54">
        <f t="shared" si="221"/>
        <v>0</v>
      </c>
      <c r="AD404" s="54">
        <f t="shared" si="221"/>
        <v>0</v>
      </c>
      <c r="AE404" s="54">
        <f t="shared" si="221"/>
        <v>0</v>
      </c>
      <c r="AF404" s="54">
        <f t="shared" si="221"/>
        <v>0</v>
      </c>
      <c r="AG404" s="54">
        <f t="shared" si="221"/>
        <v>0</v>
      </c>
      <c r="AH404" s="54">
        <f t="shared" si="221"/>
        <v>0</v>
      </c>
      <c r="AI404" s="54">
        <f t="shared" si="221"/>
        <v>0</v>
      </c>
      <c r="AJ404" s="54">
        <f t="shared" si="221"/>
        <v>0</v>
      </c>
      <c r="AK404" s="54">
        <f t="shared" si="221"/>
        <v>0</v>
      </c>
      <c r="AL404" s="54">
        <f t="shared" si="221"/>
        <v>0</v>
      </c>
      <c r="AM404" s="54">
        <f t="shared" si="221"/>
        <v>0</v>
      </c>
      <c r="AN404" s="54">
        <f t="shared" si="221"/>
        <v>0</v>
      </c>
      <c r="AO404" s="54">
        <f t="shared" si="221"/>
        <v>0</v>
      </c>
      <c r="AP404" s="54">
        <f t="shared" si="221"/>
        <v>0</v>
      </c>
      <c r="AQ404" s="54">
        <f t="shared" si="221"/>
        <v>0</v>
      </c>
      <c r="AR404" s="49">
        <f t="shared" si="191"/>
        <v>0</v>
      </c>
      <c r="AT404" s="46"/>
      <c r="AU404" s="46"/>
      <c r="AV404" s="46"/>
      <c r="AW404" s="46"/>
      <c r="AX404" s="46"/>
      <c r="AY404" s="46"/>
    </row>
    <row r="405" spans="4:51" s="1" customFormat="1" ht="15.75" hidden="1">
      <c r="D405" s="41"/>
      <c r="E405" s="49"/>
      <c r="F405" s="58"/>
      <c r="G405" s="58"/>
      <c r="H405" s="58"/>
      <c r="I405" s="58"/>
      <c r="J405" s="58"/>
      <c r="K405" s="55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  <c r="AK405" s="56"/>
      <c r="AL405" s="56"/>
      <c r="AM405" s="56"/>
      <c r="AN405" s="56"/>
      <c r="AO405" s="56"/>
      <c r="AP405" s="56"/>
      <c r="AQ405" s="56"/>
      <c r="AR405" s="49">
        <f t="shared" si="191"/>
        <v>0</v>
      </c>
      <c r="AT405" s="46"/>
      <c r="AU405" s="46"/>
      <c r="AV405" s="46"/>
      <c r="AW405" s="46"/>
      <c r="AX405" s="46"/>
      <c r="AY405" s="46"/>
    </row>
    <row r="406" spans="4:51" s="1" customFormat="1" ht="15.75" hidden="1">
      <c r="D406" s="41"/>
      <c r="E406" s="49"/>
      <c r="F406" s="58"/>
      <c r="G406" s="58"/>
      <c r="H406" s="58"/>
      <c r="I406" s="58"/>
      <c r="J406" s="58"/>
      <c r="K406" s="55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  <c r="AK406" s="56"/>
      <c r="AL406" s="56"/>
      <c r="AM406" s="56"/>
      <c r="AN406" s="56"/>
      <c r="AO406" s="56"/>
      <c r="AP406" s="56"/>
      <c r="AQ406" s="56"/>
      <c r="AR406" s="49">
        <f t="shared" si="191"/>
        <v>0</v>
      </c>
      <c r="AT406" s="46"/>
      <c r="AU406" s="46"/>
      <c r="AV406" s="46"/>
      <c r="AW406" s="46"/>
      <c r="AX406" s="46"/>
      <c r="AY406" s="46"/>
    </row>
    <row r="407" spans="4:51" s="1" customFormat="1" ht="63">
      <c r="D407" s="65">
        <v>70746</v>
      </c>
      <c r="E407" s="48" t="s">
        <v>81</v>
      </c>
      <c r="F407" s="49"/>
      <c r="G407" s="49"/>
      <c r="H407" s="49"/>
      <c r="I407" s="49"/>
      <c r="J407" s="49"/>
      <c r="K407" s="50">
        <v>14407.6</v>
      </c>
      <c r="L407" s="49">
        <v>2485.3</v>
      </c>
      <c r="M407" s="49">
        <v>3389.8</v>
      </c>
      <c r="N407" s="49"/>
      <c r="O407" s="49"/>
      <c r="P407" s="49"/>
      <c r="Q407" s="49"/>
      <c r="R407" s="49"/>
      <c r="S407" s="49"/>
      <c r="T407" s="49"/>
      <c r="U407" s="49"/>
      <c r="V407" s="49"/>
      <c r="W407" s="49">
        <v>401.5</v>
      </c>
      <c r="X407" s="49"/>
      <c r="Y407" s="49"/>
      <c r="Z407" s="49"/>
      <c r="AA407" s="49"/>
      <c r="AB407" s="49"/>
      <c r="AC407" s="49"/>
      <c r="AD407" s="49">
        <v>2000</v>
      </c>
      <c r="AE407" s="49"/>
      <c r="AF407" s="49"/>
      <c r="AG407" s="49"/>
      <c r="AH407" s="49"/>
      <c r="AI407" s="49"/>
      <c r="AJ407" s="49"/>
      <c r="AK407" s="49"/>
      <c r="AL407" s="49"/>
      <c r="AM407" s="49"/>
      <c r="AN407" s="49"/>
      <c r="AO407" s="49"/>
      <c r="AP407" s="49">
        <v>0</v>
      </c>
      <c r="AQ407" s="49">
        <v>0</v>
      </c>
      <c r="AR407" s="49">
        <f t="shared" si="191"/>
        <v>22684.2</v>
      </c>
      <c r="AT407" s="46">
        <f aca="true" t="shared" si="222" ref="AT407:AU456">K407/12</f>
        <v>1200.6333333333334</v>
      </c>
      <c r="AU407" s="46">
        <f t="shared" si="222"/>
        <v>207.10833333333335</v>
      </c>
      <c r="AV407" s="46">
        <f>M407/12</f>
        <v>282.48333333333335</v>
      </c>
      <c r="AW407" s="46">
        <f aca="true" t="shared" si="223" ref="AW407:AW456">W407/12</f>
        <v>33.458333333333336</v>
      </c>
      <c r="AX407" s="46">
        <f aca="true" t="shared" si="224" ref="AX407:AX456">AD407/12</f>
        <v>166.66666666666666</v>
      </c>
      <c r="AY407" s="46"/>
    </row>
    <row r="408" spans="4:51" s="1" customFormat="1" ht="0.75" customHeight="1">
      <c r="D408" s="51"/>
      <c r="E408" s="52" t="s">
        <v>22</v>
      </c>
      <c r="F408" s="49"/>
      <c r="G408" s="49"/>
      <c r="H408" s="49"/>
      <c r="I408" s="49"/>
      <c r="J408" s="49"/>
      <c r="K408" s="53">
        <f>ROUND((K407*K$2/100),1)</f>
        <v>3025.6</v>
      </c>
      <c r="L408" s="54">
        <f>ROUND((L407*L$2/100),1)</f>
        <v>507</v>
      </c>
      <c r="M408" s="54"/>
      <c r="N408" s="54">
        <f aca="true" t="shared" si="225" ref="N408:AQ408">ROUND((N407*N$2/100),1)</f>
        <v>0</v>
      </c>
      <c r="O408" s="54">
        <f t="shared" si="225"/>
        <v>0</v>
      </c>
      <c r="P408" s="54">
        <f t="shared" si="225"/>
        <v>0</v>
      </c>
      <c r="Q408" s="54">
        <v>1.2</v>
      </c>
      <c r="R408" s="54">
        <f t="shared" si="225"/>
        <v>0</v>
      </c>
      <c r="S408" s="54">
        <f t="shared" si="225"/>
        <v>0</v>
      </c>
      <c r="T408" s="53">
        <f t="shared" si="225"/>
        <v>0</v>
      </c>
      <c r="U408" s="54">
        <f t="shared" si="225"/>
        <v>0</v>
      </c>
      <c r="V408" s="53"/>
      <c r="W408" s="53"/>
      <c r="X408" s="53">
        <f t="shared" si="225"/>
        <v>0</v>
      </c>
      <c r="Y408" s="54">
        <f t="shared" si="225"/>
        <v>0</v>
      </c>
      <c r="Z408" s="54">
        <f t="shared" si="225"/>
        <v>0</v>
      </c>
      <c r="AA408" s="54">
        <f t="shared" si="225"/>
        <v>0</v>
      </c>
      <c r="AB408" s="54">
        <f t="shared" si="225"/>
        <v>0</v>
      </c>
      <c r="AC408" s="54">
        <f t="shared" si="225"/>
        <v>0</v>
      </c>
      <c r="AD408" s="54">
        <f t="shared" si="225"/>
        <v>1038</v>
      </c>
      <c r="AE408" s="54">
        <f>ROUND((AE407*AE$2/100),1)</f>
        <v>0</v>
      </c>
      <c r="AF408" s="54">
        <f t="shared" si="225"/>
        <v>0</v>
      </c>
      <c r="AG408" s="54">
        <f t="shared" si="225"/>
        <v>0</v>
      </c>
      <c r="AH408" s="54">
        <f t="shared" si="225"/>
        <v>0</v>
      </c>
      <c r="AI408" s="54">
        <f t="shared" si="225"/>
        <v>0</v>
      </c>
      <c r="AJ408" s="54">
        <f t="shared" si="225"/>
        <v>0</v>
      </c>
      <c r="AK408" s="54">
        <f t="shared" si="225"/>
        <v>0</v>
      </c>
      <c r="AL408" s="54">
        <f t="shared" si="225"/>
        <v>0</v>
      </c>
      <c r="AM408" s="54">
        <f t="shared" si="225"/>
        <v>0</v>
      </c>
      <c r="AN408" s="54">
        <f t="shared" si="225"/>
        <v>0</v>
      </c>
      <c r="AO408" s="54">
        <f t="shared" si="225"/>
        <v>0</v>
      </c>
      <c r="AP408" s="54">
        <f t="shared" si="225"/>
        <v>0</v>
      </c>
      <c r="AQ408" s="54">
        <f t="shared" si="225"/>
        <v>0</v>
      </c>
      <c r="AR408" s="49">
        <f t="shared" si="191"/>
        <v>4570.6</v>
      </c>
      <c r="AS408" s="1" t="b">
        <f>SUM(K407:AQ407)=AR407</f>
        <v>1</v>
      </c>
      <c r="AT408" s="46"/>
      <c r="AU408" s="46"/>
      <c r="AV408" s="46"/>
      <c r="AW408" s="46"/>
      <c r="AX408" s="46"/>
      <c r="AY408" s="46"/>
    </row>
    <row r="409" spans="4:51" s="1" customFormat="1" ht="15.75" hidden="1">
      <c r="D409" s="51"/>
      <c r="E409" s="52" t="s">
        <v>23</v>
      </c>
      <c r="F409" s="58"/>
      <c r="G409" s="58"/>
      <c r="H409" s="58"/>
      <c r="I409" s="58"/>
      <c r="J409" s="58"/>
      <c r="K409" s="53">
        <f>ROUND((K407*K$3/100),1)</f>
        <v>4639.2</v>
      </c>
      <c r="L409" s="54">
        <f>ROUND((L407*L$3/100),1)</f>
        <v>864.9</v>
      </c>
      <c r="M409" s="54"/>
      <c r="N409" s="54">
        <f aca="true" t="shared" si="226" ref="N409:AQ409">ROUND((N407*N$3/100),1)</f>
        <v>0</v>
      </c>
      <c r="O409" s="54">
        <f t="shared" si="226"/>
        <v>0</v>
      </c>
      <c r="P409" s="54">
        <f t="shared" si="226"/>
        <v>0</v>
      </c>
      <c r="Q409" s="54">
        <f t="shared" si="226"/>
        <v>0</v>
      </c>
      <c r="R409" s="54">
        <f t="shared" si="226"/>
        <v>0</v>
      </c>
      <c r="S409" s="54">
        <f t="shared" si="226"/>
        <v>0</v>
      </c>
      <c r="T409" s="53">
        <f t="shared" si="226"/>
        <v>0</v>
      </c>
      <c r="U409" s="54">
        <f t="shared" si="226"/>
        <v>0</v>
      </c>
      <c r="V409" s="53"/>
      <c r="W409" s="53"/>
      <c r="X409" s="53">
        <f t="shared" si="226"/>
        <v>0</v>
      </c>
      <c r="Y409" s="54">
        <f t="shared" si="226"/>
        <v>0</v>
      </c>
      <c r="Z409" s="54">
        <f t="shared" si="226"/>
        <v>0</v>
      </c>
      <c r="AA409" s="54">
        <f t="shared" si="226"/>
        <v>0</v>
      </c>
      <c r="AB409" s="54">
        <f t="shared" si="226"/>
        <v>0</v>
      </c>
      <c r="AC409" s="54">
        <f t="shared" si="226"/>
        <v>0</v>
      </c>
      <c r="AD409" s="54">
        <f t="shared" si="226"/>
        <v>344</v>
      </c>
      <c r="AE409" s="54">
        <f>ROUND((AE407*AE$3/100),1)</f>
        <v>0</v>
      </c>
      <c r="AF409" s="54">
        <f t="shared" si="226"/>
        <v>0</v>
      </c>
      <c r="AG409" s="54">
        <f t="shared" si="226"/>
        <v>0</v>
      </c>
      <c r="AH409" s="54">
        <f t="shared" si="226"/>
        <v>0</v>
      </c>
      <c r="AI409" s="54">
        <f t="shared" si="226"/>
        <v>0</v>
      </c>
      <c r="AJ409" s="54">
        <f t="shared" si="226"/>
        <v>0</v>
      </c>
      <c r="AK409" s="54">
        <f t="shared" si="226"/>
        <v>0</v>
      </c>
      <c r="AL409" s="54">
        <f t="shared" si="226"/>
        <v>0</v>
      </c>
      <c r="AM409" s="54">
        <f t="shared" si="226"/>
        <v>0</v>
      </c>
      <c r="AN409" s="54">
        <f t="shared" si="226"/>
        <v>0</v>
      </c>
      <c r="AO409" s="54">
        <f t="shared" si="226"/>
        <v>0</v>
      </c>
      <c r="AP409" s="54">
        <f t="shared" si="226"/>
        <v>0</v>
      </c>
      <c r="AQ409" s="54">
        <f t="shared" si="226"/>
        <v>0</v>
      </c>
      <c r="AR409" s="49">
        <f t="shared" si="191"/>
        <v>5848.099999999999</v>
      </c>
      <c r="AT409" s="46"/>
      <c r="AU409" s="46"/>
      <c r="AV409" s="46"/>
      <c r="AW409" s="46"/>
      <c r="AX409" s="46"/>
      <c r="AY409" s="46"/>
    </row>
    <row r="410" spans="4:51" s="1" customFormat="1" ht="15.75" hidden="1">
      <c r="D410" s="51"/>
      <c r="E410" s="52" t="s">
        <v>24</v>
      </c>
      <c r="F410" s="58"/>
      <c r="G410" s="58"/>
      <c r="H410" s="58"/>
      <c r="I410" s="58"/>
      <c r="J410" s="58"/>
      <c r="K410" s="53">
        <f>ROUND((K407*K$4/100),1)</f>
        <v>2751.9</v>
      </c>
      <c r="L410" s="54">
        <f>ROUND((L407*L$4/100),1)</f>
        <v>459.8</v>
      </c>
      <c r="M410" s="54"/>
      <c r="N410" s="54">
        <f aca="true" t="shared" si="227" ref="N410:AQ410">ROUND((N407*N$4/100),1)</f>
        <v>0</v>
      </c>
      <c r="O410" s="54">
        <f t="shared" si="227"/>
        <v>0</v>
      </c>
      <c r="P410" s="54">
        <f t="shared" si="227"/>
        <v>0</v>
      </c>
      <c r="Q410" s="54">
        <f t="shared" si="227"/>
        <v>0</v>
      </c>
      <c r="R410" s="54">
        <f t="shared" si="227"/>
        <v>0</v>
      </c>
      <c r="S410" s="54">
        <f t="shared" si="227"/>
        <v>0</v>
      </c>
      <c r="T410" s="53">
        <f t="shared" si="227"/>
        <v>0</v>
      </c>
      <c r="U410" s="54">
        <f t="shared" si="227"/>
        <v>0</v>
      </c>
      <c r="V410" s="53"/>
      <c r="W410" s="53"/>
      <c r="X410" s="53">
        <f t="shared" si="227"/>
        <v>0</v>
      </c>
      <c r="Y410" s="54">
        <f t="shared" si="227"/>
        <v>0</v>
      </c>
      <c r="Z410" s="54">
        <f t="shared" si="227"/>
        <v>0</v>
      </c>
      <c r="AA410" s="54">
        <f t="shared" si="227"/>
        <v>0</v>
      </c>
      <c r="AB410" s="54">
        <f t="shared" si="227"/>
        <v>0</v>
      </c>
      <c r="AC410" s="54">
        <f t="shared" si="227"/>
        <v>0</v>
      </c>
      <c r="AD410" s="54">
        <f t="shared" si="227"/>
        <v>202</v>
      </c>
      <c r="AE410" s="54">
        <f>ROUND((AE407*AE$4/100),1)</f>
        <v>0</v>
      </c>
      <c r="AF410" s="54">
        <f t="shared" si="227"/>
        <v>0</v>
      </c>
      <c r="AG410" s="54">
        <f t="shared" si="227"/>
        <v>0</v>
      </c>
      <c r="AH410" s="54">
        <f t="shared" si="227"/>
        <v>0</v>
      </c>
      <c r="AI410" s="54">
        <f t="shared" si="227"/>
        <v>0</v>
      </c>
      <c r="AJ410" s="54">
        <f t="shared" si="227"/>
        <v>0</v>
      </c>
      <c r="AK410" s="54">
        <f t="shared" si="227"/>
        <v>0</v>
      </c>
      <c r="AL410" s="54">
        <f t="shared" si="227"/>
        <v>0</v>
      </c>
      <c r="AM410" s="54">
        <f t="shared" si="227"/>
        <v>0</v>
      </c>
      <c r="AN410" s="54">
        <f t="shared" si="227"/>
        <v>0</v>
      </c>
      <c r="AO410" s="54">
        <f t="shared" si="227"/>
        <v>0</v>
      </c>
      <c r="AP410" s="54">
        <f t="shared" si="227"/>
        <v>0</v>
      </c>
      <c r="AQ410" s="54">
        <f t="shared" si="227"/>
        <v>0</v>
      </c>
      <c r="AR410" s="49">
        <f t="shared" si="191"/>
        <v>3413.7000000000003</v>
      </c>
      <c r="AT410" s="46"/>
      <c r="AU410" s="46"/>
      <c r="AV410" s="46"/>
      <c r="AW410" s="46"/>
      <c r="AX410" s="46"/>
      <c r="AY410" s="46"/>
    </row>
    <row r="411" spans="4:51" s="1" customFormat="1" ht="15.75" hidden="1">
      <c r="D411" s="51" t="s">
        <v>25</v>
      </c>
      <c r="E411" s="52" t="s">
        <v>26</v>
      </c>
      <c r="F411" s="58"/>
      <c r="G411" s="58"/>
      <c r="H411" s="58"/>
      <c r="I411" s="58"/>
      <c r="J411" s="58"/>
      <c r="K411" s="53">
        <f>K407-K408-K409-K410</f>
        <v>3990.9</v>
      </c>
      <c r="L411" s="54">
        <f>L407-L408-L409-L410</f>
        <v>653.6000000000001</v>
      </c>
      <c r="M411" s="54"/>
      <c r="N411" s="54">
        <f aca="true" t="shared" si="228" ref="N411:AQ411">N407-N408-N409-N410</f>
        <v>0</v>
      </c>
      <c r="O411" s="54">
        <f t="shared" si="228"/>
        <v>0</v>
      </c>
      <c r="P411" s="54">
        <f t="shared" si="228"/>
        <v>0</v>
      </c>
      <c r="Q411" s="54">
        <f t="shared" si="228"/>
        <v>-1.2</v>
      </c>
      <c r="R411" s="54">
        <f t="shared" si="228"/>
        <v>0</v>
      </c>
      <c r="S411" s="54">
        <f t="shared" si="228"/>
        <v>0</v>
      </c>
      <c r="T411" s="53">
        <f t="shared" si="228"/>
        <v>0</v>
      </c>
      <c r="U411" s="54">
        <f t="shared" si="228"/>
        <v>0</v>
      </c>
      <c r="V411" s="53"/>
      <c r="W411" s="53"/>
      <c r="X411" s="53">
        <f t="shared" si="228"/>
        <v>0</v>
      </c>
      <c r="Y411" s="54">
        <f t="shared" si="228"/>
        <v>0</v>
      </c>
      <c r="Z411" s="54">
        <f t="shared" si="228"/>
        <v>0</v>
      </c>
      <c r="AA411" s="54">
        <f t="shared" si="228"/>
        <v>0</v>
      </c>
      <c r="AB411" s="54">
        <f t="shared" si="228"/>
        <v>0</v>
      </c>
      <c r="AC411" s="54">
        <f t="shared" si="228"/>
        <v>0</v>
      </c>
      <c r="AD411" s="54">
        <f t="shared" si="228"/>
        <v>416</v>
      </c>
      <c r="AE411" s="54">
        <f>AE407-AE408-AE409-AE410</f>
        <v>0</v>
      </c>
      <c r="AF411" s="54">
        <f t="shared" si="228"/>
        <v>0</v>
      </c>
      <c r="AG411" s="54">
        <f t="shared" si="228"/>
        <v>0</v>
      </c>
      <c r="AH411" s="54">
        <f t="shared" si="228"/>
        <v>0</v>
      </c>
      <c r="AI411" s="54">
        <f t="shared" si="228"/>
        <v>0</v>
      </c>
      <c r="AJ411" s="54">
        <f t="shared" si="228"/>
        <v>0</v>
      </c>
      <c r="AK411" s="54">
        <f t="shared" si="228"/>
        <v>0</v>
      </c>
      <c r="AL411" s="54">
        <f t="shared" si="228"/>
        <v>0</v>
      </c>
      <c r="AM411" s="54">
        <f t="shared" si="228"/>
        <v>0</v>
      </c>
      <c r="AN411" s="54">
        <f t="shared" si="228"/>
        <v>0</v>
      </c>
      <c r="AO411" s="54">
        <f t="shared" si="228"/>
        <v>0</v>
      </c>
      <c r="AP411" s="54">
        <f t="shared" si="228"/>
        <v>0</v>
      </c>
      <c r="AQ411" s="54">
        <f t="shared" si="228"/>
        <v>0</v>
      </c>
      <c r="AR411" s="49">
        <f t="shared" si="191"/>
        <v>5060.5</v>
      </c>
      <c r="AT411" s="46"/>
      <c r="AU411" s="46"/>
      <c r="AV411" s="46"/>
      <c r="AW411" s="46"/>
      <c r="AX411" s="46"/>
      <c r="AY411" s="46"/>
    </row>
    <row r="412" spans="4:51" s="1" customFormat="1" ht="15.75" hidden="1">
      <c r="D412" s="41"/>
      <c r="E412" s="49"/>
      <c r="F412" s="58"/>
      <c r="G412" s="58"/>
      <c r="H412" s="58"/>
      <c r="I412" s="58"/>
      <c r="J412" s="58"/>
      <c r="K412" s="55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  <c r="AO412" s="56"/>
      <c r="AP412" s="56"/>
      <c r="AQ412" s="56"/>
      <c r="AR412" s="49">
        <f t="shared" si="191"/>
        <v>0</v>
      </c>
      <c r="AT412" s="46"/>
      <c r="AU412" s="46"/>
      <c r="AV412" s="46"/>
      <c r="AW412" s="46"/>
      <c r="AX412" s="46"/>
      <c r="AY412" s="46"/>
    </row>
    <row r="413" spans="4:51" s="1" customFormat="1" ht="15.75" hidden="1">
      <c r="D413" s="41"/>
      <c r="E413" s="49"/>
      <c r="F413" s="58"/>
      <c r="G413" s="58"/>
      <c r="H413" s="58"/>
      <c r="I413" s="58"/>
      <c r="J413" s="58"/>
      <c r="K413" s="55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  <c r="AQ413" s="56"/>
      <c r="AR413" s="49">
        <f t="shared" si="191"/>
        <v>0</v>
      </c>
      <c r="AT413" s="46"/>
      <c r="AU413" s="46"/>
      <c r="AV413" s="46"/>
      <c r="AW413" s="46"/>
      <c r="AX413" s="46"/>
      <c r="AY413" s="46"/>
    </row>
    <row r="414" spans="4:51" s="1" customFormat="1" ht="66" customHeight="1">
      <c r="D414" s="65">
        <v>70747</v>
      </c>
      <c r="E414" s="48" t="s">
        <v>82</v>
      </c>
      <c r="F414" s="49"/>
      <c r="G414" s="49"/>
      <c r="H414" s="49"/>
      <c r="I414" s="49"/>
      <c r="J414" s="49"/>
      <c r="K414" s="50">
        <v>2986</v>
      </c>
      <c r="L414" s="49">
        <v>515</v>
      </c>
      <c r="M414" s="49">
        <v>345.7</v>
      </c>
      <c r="N414" s="49"/>
      <c r="O414" s="49"/>
      <c r="P414" s="49"/>
      <c r="Q414" s="49"/>
      <c r="R414" s="49"/>
      <c r="S414" s="49"/>
      <c r="T414" s="49"/>
      <c r="U414" s="49"/>
      <c r="V414" s="49"/>
      <c r="W414" s="49">
        <v>140</v>
      </c>
      <c r="X414" s="49"/>
      <c r="Y414" s="49"/>
      <c r="Z414" s="49"/>
      <c r="AA414" s="49"/>
      <c r="AB414" s="49"/>
      <c r="AC414" s="49"/>
      <c r="AD414" s="49">
        <v>90</v>
      </c>
      <c r="AE414" s="49"/>
      <c r="AF414" s="49"/>
      <c r="AG414" s="49"/>
      <c r="AH414" s="49"/>
      <c r="AI414" s="49"/>
      <c r="AJ414" s="49"/>
      <c r="AK414" s="49"/>
      <c r="AL414" s="49"/>
      <c r="AM414" s="49"/>
      <c r="AN414" s="49"/>
      <c r="AO414" s="49"/>
      <c r="AP414" s="49">
        <v>0</v>
      </c>
      <c r="AQ414" s="49">
        <v>0</v>
      </c>
      <c r="AR414" s="49">
        <f t="shared" si="191"/>
        <v>4076.7</v>
      </c>
      <c r="AT414" s="46">
        <f t="shared" si="222"/>
        <v>248.83333333333334</v>
      </c>
      <c r="AU414" s="46">
        <f t="shared" si="222"/>
        <v>42.916666666666664</v>
      </c>
      <c r="AV414" s="46">
        <f>M414/12</f>
        <v>28.808333333333334</v>
      </c>
      <c r="AW414" s="46">
        <f t="shared" si="223"/>
        <v>11.666666666666666</v>
      </c>
      <c r="AX414" s="46">
        <f t="shared" si="224"/>
        <v>7.5</v>
      </c>
      <c r="AY414" s="46"/>
    </row>
    <row r="415" spans="4:51" s="1" customFormat="1" ht="15.75" hidden="1">
      <c r="D415" s="51"/>
      <c r="E415" s="52" t="s">
        <v>22</v>
      </c>
      <c r="F415" s="49"/>
      <c r="G415" s="49"/>
      <c r="H415" s="49"/>
      <c r="I415" s="49"/>
      <c r="J415" s="49"/>
      <c r="K415" s="53">
        <f aca="true" t="shared" si="229" ref="K415:AQ415">ROUND((K414*K$2/100),1)</f>
        <v>627.1</v>
      </c>
      <c r="L415" s="53">
        <f t="shared" si="229"/>
        <v>105.1</v>
      </c>
      <c r="M415" s="53"/>
      <c r="N415" s="53">
        <f t="shared" si="229"/>
        <v>0</v>
      </c>
      <c r="O415" s="53">
        <f t="shared" si="229"/>
        <v>0</v>
      </c>
      <c r="P415" s="53">
        <f t="shared" si="229"/>
        <v>0</v>
      </c>
      <c r="Q415" s="53">
        <f t="shared" si="229"/>
        <v>0</v>
      </c>
      <c r="R415" s="53">
        <f t="shared" si="229"/>
        <v>0</v>
      </c>
      <c r="S415" s="53">
        <f t="shared" si="229"/>
        <v>0</v>
      </c>
      <c r="T415" s="53">
        <f t="shared" si="229"/>
        <v>0</v>
      </c>
      <c r="U415" s="53">
        <f t="shared" si="229"/>
        <v>0</v>
      </c>
      <c r="V415" s="53">
        <f t="shared" si="229"/>
        <v>0</v>
      </c>
      <c r="W415" s="53"/>
      <c r="X415" s="53">
        <f t="shared" si="229"/>
        <v>0</v>
      </c>
      <c r="Y415" s="53">
        <f t="shared" si="229"/>
        <v>0</v>
      </c>
      <c r="Z415" s="53">
        <f t="shared" si="229"/>
        <v>0</v>
      </c>
      <c r="AA415" s="53">
        <f t="shared" si="229"/>
        <v>0</v>
      </c>
      <c r="AB415" s="53">
        <f t="shared" si="229"/>
        <v>0</v>
      </c>
      <c r="AC415" s="53">
        <f t="shared" si="229"/>
        <v>0</v>
      </c>
      <c r="AD415" s="53">
        <f t="shared" si="229"/>
        <v>46.7</v>
      </c>
      <c r="AE415" s="53">
        <f t="shared" si="229"/>
        <v>0</v>
      </c>
      <c r="AF415" s="53">
        <f t="shared" si="229"/>
        <v>0</v>
      </c>
      <c r="AG415" s="53">
        <f t="shared" si="229"/>
        <v>0</v>
      </c>
      <c r="AH415" s="53">
        <f t="shared" si="229"/>
        <v>0</v>
      </c>
      <c r="AI415" s="53">
        <f t="shared" si="229"/>
        <v>0</v>
      </c>
      <c r="AJ415" s="53">
        <f t="shared" si="229"/>
        <v>0</v>
      </c>
      <c r="AK415" s="53">
        <f t="shared" si="229"/>
        <v>0</v>
      </c>
      <c r="AL415" s="53">
        <f t="shared" si="229"/>
        <v>0</v>
      </c>
      <c r="AM415" s="53">
        <f t="shared" si="229"/>
        <v>0</v>
      </c>
      <c r="AN415" s="53">
        <f t="shared" si="229"/>
        <v>0</v>
      </c>
      <c r="AO415" s="53">
        <f t="shared" si="229"/>
        <v>0</v>
      </c>
      <c r="AP415" s="53">
        <f t="shared" si="229"/>
        <v>0</v>
      </c>
      <c r="AQ415" s="53">
        <f t="shared" si="229"/>
        <v>0</v>
      </c>
      <c r="AR415" s="49">
        <f t="shared" si="191"/>
        <v>778.9000000000001</v>
      </c>
      <c r="AS415" s="1" t="b">
        <f>SUM(K414:AQ414)=AR414</f>
        <v>1</v>
      </c>
      <c r="AT415" s="46"/>
      <c r="AU415" s="46"/>
      <c r="AV415" s="46"/>
      <c r="AW415" s="46"/>
      <c r="AX415" s="46"/>
      <c r="AY415" s="46"/>
    </row>
    <row r="416" spans="4:51" s="1" customFormat="1" ht="15.75" hidden="1">
      <c r="D416" s="51"/>
      <c r="E416" s="52" t="s">
        <v>23</v>
      </c>
      <c r="F416" s="49"/>
      <c r="G416" s="49"/>
      <c r="H416" s="49"/>
      <c r="I416" s="49"/>
      <c r="J416" s="49"/>
      <c r="K416" s="53">
        <f aca="true" t="shared" si="230" ref="K416:AO416">ROUND((K414*K$3/100),1)</f>
        <v>961.5</v>
      </c>
      <c r="L416" s="53">
        <f t="shared" si="230"/>
        <v>179.2</v>
      </c>
      <c r="M416" s="53"/>
      <c r="N416" s="53">
        <f t="shared" si="230"/>
        <v>0</v>
      </c>
      <c r="O416" s="53">
        <f t="shared" si="230"/>
        <v>0</v>
      </c>
      <c r="P416" s="53">
        <f t="shared" si="230"/>
        <v>0</v>
      </c>
      <c r="Q416" s="53">
        <f t="shared" si="230"/>
        <v>0</v>
      </c>
      <c r="R416" s="53">
        <f t="shared" si="230"/>
        <v>0</v>
      </c>
      <c r="S416" s="53">
        <f t="shared" si="230"/>
        <v>0</v>
      </c>
      <c r="T416" s="53">
        <f t="shared" si="230"/>
        <v>0</v>
      </c>
      <c r="U416" s="53">
        <f t="shared" si="230"/>
        <v>0</v>
      </c>
      <c r="V416" s="53">
        <f t="shared" si="230"/>
        <v>0</v>
      </c>
      <c r="W416" s="53"/>
      <c r="X416" s="53">
        <f t="shared" si="230"/>
        <v>0</v>
      </c>
      <c r="Y416" s="53">
        <f t="shared" si="230"/>
        <v>0</v>
      </c>
      <c r="Z416" s="53">
        <f t="shared" si="230"/>
        <v>0</v>
      </c>
      <c r="AA416" s="53">
        <f t="shared" si="230"/>
        <v>0</v>
      </c>
      <c r="AB416" s="53">
        <f t="shared" si="230"/>
        <v>0</v>
      </c>
      <c r="AC416" s="53">
        <f t="shared" si="230"/>
        <v>0</v>
      </c>
      <c r="AD416" s="53">
        <f t="shared" si="230"/>
        <v>15.5</v>
      </c>
      <c r="AE416" s="53">
        <f t="shared" si="230"/>
        <v>0</v>
      </c>
      <c r="AF416" s="53">
        <f t="shared" si="230"/>
        <v>0</v>
      </c>
      <c r="AG416" s="53">
        <f t="shared" si="230"/>
        <v>0</v>
      </c>
      <c r="AH416" s="53">
        <f t="shared" si="230"/>
        <v>0</v>
      </c>
      <c r="AI416" s="53">
        <f t="shared" si="230"/>
        <v>0</v>
      </c>
      <c r="AJ416" s="53">
        <f t="shared" si="230"/>
        <v>0</v>
      </c>
      <c r="AK416" s="53">
        <f t="shared" si="230"/>
        <v>0</v>
      </c>
      <c r="AL416" s="53">
        <f t="shared" si="230"/>
        <v>0</v>
      </c>
      <c r="AM416" s="53">
        <f t="shared" si="230"/>
        <v>0</v>
      </c>
      <c r="AN416" s="53">
        <f t="shared" si="230"/>
        <v>0</v>
      </c>
      <c r="AO416" s="53">
        <f t="shared" si="230"/>
        <v>0</v>
      </c>
      <c r="AP416" s="54">
        <f>ROUND((AP414*AP$3/100),1)</f>
        <v>0</v>
      </c>
      <c r="AQ416" s="54">
        <f>ROUND((AQ414*AQ$3/100),1)</f>
        <v>0</v>
      </c>
      <c r="AR416" s="49">
        <f t="shared" si="191"/>
        <v>1156.2</v>
      </c>
      <c r="AT416" s="46"/>
      <c r="AU416" s="46"/>
      <c r="AV416" s="46"/>
      <c r="AW416" s="46"/>
      <c r="AX416" s="46"/>
      <c r="AY416" s="46"/>
    </row>
    <row r="417" spans="4:51" s="1" customFormat="1" ht="15.75" hidden="1">
      <c r="D417" s="51"/>
      <c r="E417" s="52" t="s">
        <v>24</v>
      </c>
      <c r="F417" s="49"/>
      <c r="G417" s="49"/>
      <c r="H417" s="49"/>
      <c r="I417" s="49"/>
      <c r="J417" s="49"/>
      <c r="K417" s="53">
        <f aca="true" t="shared" si="231" ref="K417:AO417">ROUND((K414*K$4/100),1)</f>
        <v>570.3</v>
      </c>
      <c r="L417" s="53">
        <f t="shared" si="231"/>
        <v>95.3</v>
      </c>
      <c r="M417" s="53"/>
      <c r="N417" s="53">
        <f t="shared" si="231"/>
        <v>0</v>
      </c>
      <c r="O417" s="53">
        <f t="shared" si="231"/>
        <v>0</v>
      </c>
      <c r="P417" s="53">
        <f t="shared" si="231"/>
        <v>0</v>
      </c>
      <c r="Q417" s="53">
        <f t="shared" si="231"/>
        <v>0</v>
      </c>
      <c r="R417" s="53">
        <f t="shared" si="231"/>
        <v>0</v>
      </c>
      <c r="S417" s="53">
        <f t="shared" si="231"/>
        <v>0</v>
      </c>
      <c r="T417" s="53">
        <f t="shared" si="231"/>
        <v>0</v>
      </c>
      <c r="U417" s="53">
        <f t="shared" si="231"/>
        <v>0</v>
      </c>
      <c r="V417" s="53">
        <f t="shared" si="231"/>
        <v>0</v>
      </c>
      <c r="W417" s="53"/>
      <c r="X417" s="53">
        <f t="shared" si="231"/>
        <v>0</v>
      </c>
      <c r="Y417" s="53">
        <f t="shared" si="231"/>
        <v>0</v>
      </c>
      <c r="Z417" s="53">
        <f t="shared" si="231"/>
        <v>0</v>
      </c>
      <c r="AA417" s="53">
        <f t="shared" si="231"/>
        <v>0</v>
      </c>
      <c r="AB417" s="53">
        <f t="shared" si="231"/>
        <v>0</v>
      </c>
      <c r="AC417" s="53">
        <f t="shared" si="231"/>
        <v>0</v>
      </c>
      <c r="AD417" s="53">
        <f t="shared" si="231"/>
        <v>9.1</v>
      </c>
      <c r="AE417" s="53">
        <f t="shared" si="231"/>
        <v>0</v>
      </c>
      <c r="AF417" s="53">
        <f t="shared" si="231"/>
        <v>0</v>
      </c>
      <c r="AG417" s="53">
        <f t="shared" si="231"/>
        <v>0</v>
      </c>
      <c r="AH417" s="53">
        <f t="shared" si="231"/>
        <v>0</v>
      </c>
      <c r="AI417" s="53">
        <f t="shared" si="231"/>
        <v>0</v>
      </c>
      <c r="AJ417" s="53">
        <f t="shared" si="231"/>
        <v>0</v>
      </c>
      <c r="AK417" s="53">
        <f t="shared" si="231"/>
        <v>0</v>
      </c>
      <c r="AL417" s="53">
        <f t="shared" si="231"/>
        <v>0</v>
      </c>
      <c r="AM417" s="53">
        <f t="shared" si="231"/>
        <v>0</v>
      </c>
      <c r="AN417" s="53">
        <f t="shared" si="231"/>
        <v>0</v>
      </c>
      <c r="AO417" s="53">
        <f t="shared" si="231"/>
        <v>0</v>
      </c>
      <c r="AP417" s="54">
        <f>ROUND((AP414*AP$4/100),1)</f>
        <v>0</v>
      </c>
      <c r="AQ417" s="54">
        <f>ROUND((AQ414*AQ$4/100),1)</f>
        <v>0</v>
      </c>
      <c r="AR417" s="49">
        <f aca="true" t="shared" si="232" ref="AR417:AR480">K417+L417+M417+W417+AD417+AJ417+AO417</f>
        <v>674.6999999999999</v>
      </c>
      <c r="AT417" s="46"/>
      <c r="AU417" s="46"/>
      <c r="AV417" s="46"/>
      <c r="AW417" s="46"/>
      <c r="AX417" s="46"/>
      <c r="AY417" s="46"/>
    </row>
    <row r="418" spans="4:51" s="1" customFormat="1" ht="15.75" hidden="1">
      <c r="D418" s="51" t="s">
        <v>25</v>
      </c>
      <c r="E418" s="52" t="s">
        <v>26</v>
      </c>
      <c r="F418" s="49"/>
      <c r="G418" s="49"/>
      <c r="H418" s="49"/>
      <c r="I418" s="49"/>
      <c r="J418" s="49"/>
      <c r="K418" s="53">
        <f aca="true" t="shared" si="233" ref="K418:AQ418">K414-K415-K416-K417</f>
        <v>827.1000000000001</v>
      </c>
      <c r="L418" s="53">
        <f t="shared" si="233"/>
        <v>135.39999999999998</v>
      </c>
      <c r="M418" s="53"/>
      <c r="N418" s="53">
        <f t="shared" si="233"/>
        <v>0</v>
      </c>
      <c r="O418" s="53">
        <f t="shared" si="233"/>
        <v>0</v>
      </c>
      <c r="P418" s="53">
        <f t="shared" si="233"/>
        <v>0</v>
      </c>
      <c r="Q418" s="53">
        <f t="shared" si="233"/>
        <v>0</v>
      </c>
      <c r="R418" s="53">
        <f t="shared" si="233"/>
        <v>0</v>
      </c>
      <c r="S418" s="53">
        <f t="shared" si="233"/>
        <v>0</v>
      </c>
      <c r="T418" s="53">
        <f t="shared" si="233"/>
        <v>0</v>
      </c>
      <c r="U418" s="53">
        <f t="shared" si="233"/>
        <v>0</v>
      </c>
      <c r="V418" s="53">
        <f t="shared" si="233"/>
        <v>0</v>
      </c>
      <c r="W418" s="53"/>
      <c r="X418" s="53">
        <f t="shared" si="233"/>
        <v>0</v>
      </c>
      <c r="Y418" s="53">
        <f t="shared" si="233"/>
        <v>0</v>
      </c>
      <c r="Z418" s="53">
        <f t="shared" si="233"/>
        <v>0</v>
      </c>
      <c r="AA418" s="53">
        <f t="shared" si="233"/>
        <v>0</v>
      </c>
      <c r="AB418" s="53">
        <f t="shared" si="233"/>
        <v>0</v>
      </c>
      <c r="AC418" s="53">
        <f t="shared" si="233"/>
        <v>0</v>
      </c>
      <c r="AD418" s="53">
        <f t="shared" si="233"/>
        <v>18.699999999999996</v>
      </c>
      <c r="AE418" s="53">
        <f t="shared" si="233"/>
        <v>0</v>
      </c>
      <c r="AF418" s="53">
        <f t="shared" si="233"/>
        <v>0</v>
      </c>
      <c r="AG418" s="53">
        <f t="shared" si="233"/>
        <v>0</v>
      </c>
      <c r="AH418" s="53">
        <f t="shared" si="233"/>
        <v>0</v>
      </c>
      <c r="AI418" s="53">
        <f t="shared" si="233"/>
        <v>0</v>
      </c>
      <c r="AJ418" s="53">
        <f t="shared" si="233"/>
        <v>0</v>
      </c>
      <c r="AK418" s="53">
        <f t="shared" si="233"/>
        <v>0</v>
      </c>
      <c r="AL418" s="53">
        <f t="shared" si="233"/>
        <v>0</v>
      </c>
      <c r="AM418" s="53">
        <f t="shared" si="233"/>
        <v>0</v>
      </c>
      <c r="AN418" s="53">
        <f t="shared" si="233"/>
        <v>0</v>
      </c>
      <c r="AO418" s="53">
        <f t="shared" si="233"/>
        <v>0</v>
      </c>
      <c r="AP418" s="53">
        <f t="shared" si="233"/>
        <v>0</v>
      </c>
      <c r="AQ418" s="53">
        <f t="shared" si="233"/>
        <v>0</v>
      </c>
      <c r="AR418" s="49">
        <f t="shared" si="232"/>
        <v>981.2000000000002</v>
      </c>
      <c r="AT418" s="46"/>
      <c r="AU418" s="46"/>
      <c r="AV418" s="46"/>
      <c r="AW418" s="46"/>
      <c r="AX418" s="46"/>
      <c r="AY418" s="46"/>
    </row>
    <row r="419" spans="4:51" s="1" customFormat="1" ht="15.75" hidden="1">
      <c r="D419" s="41"/>
      <c r="E419" s="49"/>
      <c r="F419" s="49"/>
      <c r="G419" s="49"/>
      <c r="H419" s="49"/>
      <c r="I419" s="49"/>
      <c r="J419" s="49"/>
      <c r="K419" s="60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  <c r="AR419" s="49">
        <f t="shared" si="232"/>
        <v>0</v>
      </c>
      <c r="AT419" s="46"/>
      <c r="AU419" s="46"/>
      <c r="AV419" s="46"/>
      <c r="AW419" s="46"/>
      <c r="AX419" s="46"/>
      <c r="AY419" s="46"/>
    </row>
    <row r="420" spans="4:51" s="1" customFormat="1" ht="6" customHeight="1" hidden="1">
      <c r="D420" s="41"/>
      <c r="E420" s="49"/>
      <c r="F420" s="49"/>
      <c r="G420" s="49"/>
      <c r="H420" s="49"/>
      <c r="I420" s="49"/>
      <c r="J420" s="49"/>
      <c r="K420" s="60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  <c r="AR420" s="49">
        <f t="shared" si="232"/>
        <v>0</v>
      </c>
      <c r="AT420" s="46"/>
      <c r="AU420" s="46"/>
      <c r="AV420" s="46"/>
      <c r="AW420" s="46"/>
      <c r="AX420" s="46"/>
      <c r="AY420" s="46"/>
    </row>
    <row r="421" spans="4:51" s="2" customFormat="1" ht="55.5" customHeight="1">
      <c r="D421" s="65">
        <v>70761</v>
      </c>
      <c r="E421" s="48" t="s">
        <v>83</v>
      </c>
      <c r="F421" s="49"/>
      <c r="G421" s="49"/>
      <c r="H421" s="49"/>
      <c r="I421" s="49"/>
      <c r="J421" s="49"/>
      <c r="K421" s="50">
        <v>1562</v>
      </c>
      <c r="L421" s="49">
        <v>269.5</v>
      </c>
      <c r="M421" s="49">
        <v>55</v>
      </c>
      <c r="N421" s="49"/>
      <c r="O421" s="49"/>
      <c r="P421" s="49"/>
      <c r="Q421" s="49"/>
      <c r="R421" s="49"/>
      <c r="S421" s="49"/>
      <c r="T421" s="49"/>
      <c r="U421" s="49">
        <v>0</v>
      </c>
      <c r="V421" s="49"/>
      <c r="W421" s="49">
        <v>20</v>
      </c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  <c r="AJ421" s="49"/>
      <c r="AK421" s="49"/>
      <c r="AL421" s="49"/>
      <c r="AM421" s="49"/>
      <c r="AN421" s="49"/>
      <c r="AO421" s="49"/>
      <c r="AP421" s="49">
        <v>0</v>
      </c>
      <c r="AQ421" s="49">
        <v>0</v>
      </c>
      <c r="AR421" s="49">
        <f t="shared" si="232"/>
        <v>1906.5</v>
      </c>
      <c r="AS421" s="68"/>
      <c r="AT421" s="46">
        <f t="shared" si="222"/>
        <v>130.16666666666666</v>
      </c>
      <c r="AU421" s="46">
        <f t="shared" si="222"/>
        <v>22.458333333333332</v>
      </c>
      <c r="AV421" s="46">
        <f>M421/12</f>
        <v>4.583333333333333</v>
      </c>
      <c r="AW421" s="46">
        <f t="shared" si="223"/>
        <v>1.6666666666666667</v>
      </c>
      <c r="AX421" s="46"/>
      <c r="AY421" s="46"/>
    </row>
    <row r="422" spans="4:51" s="1" customFormat="1" ht="1.5" customHeight="1" hidden="1">
      <c r="D422" s="51"/>
      <c r="E422" s="52" t="s">
        <v>22</v>
      </c>
      <c r="F422" s="49"/>
      <c r="G422" s="49"/>
      <c r="H422" s="49"/>
      <c r="I422" s="49"/>
      <c r="J422" s="49"/>
      <c r="K422" s="53">
        <f aca="true" t="shared" si="234" ref="K422:AQ422">ROUND((K421*K$2/100),1)</f>
        <v>328</v>
      </c>
      <c r="L422" s="54">
        <f t="shared" si="234"/>
        <v>55</v>
      </c>
      <c r="M422" s="54"/>
      <c r="N422" s="54">
        <f t="shared" si="234"/>
        <v>0</v>
      </c>
      <c r="O422" s="54">
        <f t="shared" si="234"/>
        <v>0</v>
      </c>
      <c r="P422" s="54">
        <f t="shared" si="234"/>
        <v>0</v>
      </c>
      <c r="Q422" s="54">
        <f t="shared" si="234"/>
        <v>0</v>
      </c>
      <c r="R422" s="54">
        <f t="shared" si="234"/>
        <v>0</v>
      </c>
      <c r="S422" s="54">
        <f t="shared" si="234"/>
        <v>0</v>
      </c>
      <c r="T422" s="54">
        <f t="shared" si="234"/>
        <v>0</v>
      </c>
      <c r="U422" s="54">
        <f t="shared" si="234"/>
        <v>0</v>
      </c>
      <c r="V422" s="54"/>
      <c r="W422" s="54"/>
      <c r="X422" s="54">
        <f t="shared" si="234"/>
        <v>0</v>
      </c>
      <c r="Y422" s="54">
        <f t="shared" si="234"/>
        <v>0</v>
      </c>
      <c r="Z422" s="54">
        <f t="shared" si="234"/>
        <v>0</v>
      </c>
      <c r="AA422" s="54">
        <f t="shared" si="234"/>
        <v>0</v>
      </c>
      <c r="AB422" s="54">
        <f t="shared" si="234"/>
        <v>0</v>
      </c>
      <c r="AC422" s="54">
        <f t="shared" si="234"/>
        <v>0</v>
      </c>
      <c r="AD422" s="54">
        <f t="shared" si="234"/>
        <v>0</v>
      </c>
      <c r="AE422" s="54">
        <f t="shared" si="234"/>
        <v>0</v>
      </c>
      <c r="AF422" s="54">
        <f t="shared" si="234"/>
        <v>0</v>
      </c>
      <c r="AG422" s="54">
        <f t="shared" si="234"/>
        <v>0</v>
      </c>
      <c r="AH422" s="54">
        <f t="shared" si="234"/>
        <v>0</v>
      </c>
      <c r="AI422" s="54">
        <f t="shared" si="234"/>
        <v>0</v>
      </c>
      <c r="AJ422" s="54">
        <f t="shared" si="234"/>
        <v>0</v>
      </c>
      <c r="AK422" s="54">
        <f t="shared" si="234"/>
        <v>0</v>
      </c>
      <c r="AL422" s="54">
        <f t="shared" si="234"/>
        <v>0</v>
      </c>
      <c r="AM422" s="54">
        <f t="shared" si="234"/>
        <v>0</v>
      </c>
      <c r="AN422" s="54">
        <f t="shared" si="234"/>
        <v>0</v>
      </c>
      <c r="AO422" s="54">
        <f t="shared" si="234"/>
        <v>0</v>
      </c>
      <c r="AP422" s="54">
        <f t="shared" si="234"/>
        <v>0</v>
      </c>
      <c r="AQ422" s="54">
        <f t="shared" si="234"/>
        <v>0</v>
      </c>
      <c r="AR422" s="49">
        <f t="shared" si="232"/>
        <v>383</v>
      </c>
      <c r="AS422" s="1" t="b">
        <f>SUM(K421:AQ421)=AR421</f>
        <v>1</v>
      </c>
      <c r="AT422" s="46"/>
      <c r="AU422" s="46"/>
      <c r="AV422" s="46"/>
      <c r="AW422" s="46"/>
      <c r="AX422" s="46"/>
      <c r="AY422" s="46"/>
    </row>
    <row r="423" spans="4:51" s="1" customFormat="1" ht="15.75" hidden="1">
      <c r="D423" s="51"/>
      <c r="E423" s="52" t="s">
        <v>23</v>
      </c>
      <c r="F423" s="49"/>
      <c r="G423" s="49"/>
      <c r="H423" s="49"/>
      <c r="I423" s="49"/>
      <c r="J423" s="49"/>
      <c r="K423" s="53">
        <f aca="true" t="shared" si="235" ref="K423:AQ423">ROUND((K421*K$3/100),1)</f>
        <v>503</v>
      </c>
      <c r="L423" s="54">
        <f t="shared" si="235"/>
        <v>93.8</v>
      </c>
      <c r="M423" s="54"/>
      <c r="N423" s="54">
        <f t="shared" si="235"/>
        <v>0</v>
      </c>
      <c r="O423" s="54">
        <f t="shared" si="235"/>
        <v>0</v>
      </c>
      <c r="P423" s="54">
        <f t="shared" si="235"/>
        <v>0</v>
      </c>
      <c r="Q423" s="54">
        <f t="shared" si="235"/>
        <v>0</v>
      </c>
      <c r="R423" s="54">
        <f t="shared" si="235"/>
        <v>0</v>
      </c>
      <c r="S423" s="54">
        <f t="shared" si="235"/>
        <v>0</v>
      </c>
      <c r="T423" s="54">
        <f t="shared" si="235"/>
        <v>0</v>
      </c>
      <c r="U423" s="54">
        <f t="shared" si="235"/>
        <v>0</v>
      </c>
      <c r="V423" s="54"/>
      <c r="W423" s="54"/>
      <c r="X423" s="54">
        <f t="shared" si="235"/>
        <v>0</v>
      </c>
      <c r="Y423" s="54">
        <f t="shared" si="235"/>
        <v>0</v>
      </c>
      <c r="Z423" s="54">
        <f t="shared" si="235"/>
        <v>0</v>
      </c>
      <c r="AA423" s="54">
        <f t="shared" si="235"/>
        <v>0</v>
      </c>
      <c r="AB423" s="54">
        <f t="shared" si="235"/>
        <v>0</v>
      </c>
      <c r="AC423" s="54">
        <f t="shared" si="235"/>
        <v>0</v>
      </c>
      <c r="AD423" s="54">
        <f t="shared" si="235"/>
        <v>0</v>
      </c>
      <c r="AE423" s="54">
        <f t="shared" si="235"/>
        <v>0</v>
      </c>
      <c r="AF423" s="54">
        <f t="shared" si="235"/>
        <v>0</v>
      </c>
      <c r="AG423" s="54">
        <f t="shared" si="235"/>
        <v>0</v>
      </c>
      <c r="AH423" s="54">
        <f t="shared" si="235"/>
        <v>0</v>
      </c>
      <c r="AI423" s="54">
        <f t="shared" si="235"/>
        <v>0</v>
      </c>
      <c r="AJ423" s="54">
        <f t="shared" si="235"/>
        <v>0</v>
      </c>
      <c r="AK423" s="54">
        <f t="shared" si="235"/>
        <v>0</v>
      </c>
      <c r="AL423" s="54">
        <f t="shared" si="235"/>
        <v>0</v>
      </c>
      <c r="AM423" s="54">
        <f t="shared" si="235"/>
        <v>0</v>
      </c>
      <c r="AN423" s="54">
        <f t="shared" si="235"/>
        <v>0</v>
      </c>
      <c r="AO423" s="54">
        <f t="shared" si="235"/>
        <v>0</v>
      </c>
      <c r="AP423" s="54">
        <f t="shared" si="235"/>
        <v>0</v>
      </c>
      <c r="AQ423" s="54">
        <f t="shared" si="235"/>
        <v>0</v>
      </c>
      <c r="AR423" s="49">
        <f t="shared" si="232"/>
        <v>596.8</v>
      </c>
      <c r="AT423" s="46"/>
      <c r="AU423" s="46"/>
      <c r="AV423" s="46"/>
      <c r="AW423" s="46"/>
      <c r="AX423" s="46"/>
      <c r="AY423" s="46"/>
    </row>
    <row r="424" spans="4:51" s="1" customFormat="1" ht="15.75" hidden="1">
      <c r="D424" s="51"/>
      <c r="E424" s="52" t="s">
        <v>24</v>
      </c>
      <c r="F424" s="49"/>
      <c r="G424" s="49"/>
      <c r="H424" s="49"/>
      <c r="I424" s="49"/>
      <c r="J424" s="49"/>
      <c r="K424" s="53">
        <f aca="true" t="shared" si="236" ref="K424:AQ424">ROUND((K421*K$4/100),1)</f>
        <v>298.3</v>
      </c>
      <c r="L424" s="54">
        <f t="shared" si="236"/>
        <v>49.9</v>
      </c>
      <c r="M424" s="54"/>
      <c r="N424" s="54">
        <f t="shared" si="236"/>
        <v>0</v>
      </c>
      <c r="O424" s="54">
        <f t="shared" si="236"/>
        <v>0</v>
      </c>
      <c r="P424" s="54">
        <f t="shared" si="236"/>
        <v>0</v>
      </c>
      <c r="Q424" s="54">
        <f t="shared" si="236"/>
        <v>0</v>
      </c>
      <c r="R424" s="54">
        <f t="shared" si="236"/>
        <v>0</v>
      </c>
      <c r="S424" s="54">
        <f t="shared" si="236"/>
        <v>0</v>
      </c>
      <c r="T424" s="54">
        <f t="shared" si="236"/>
        <v>0</v>
      </c>
      <c r="U424" s="54">
        <f t="shared" si="236"/>
        <v>0</v>
      </c>
      <c r="V424" s="54"/>
      <c r="W424" s="54"/>
      <c r="X424" s="54">
        <f t="shared" si="236"/>
        <v>0</v>
      </c>
      <c r="Y424" s="54">
        <f t="shared" si="236"/>
        <v>0</v>
      </c>
      <c r="Z424" s="54">
        <f t="shared" si="236"/>
        <v>0</v>
      </c>
      <c r="AA424" s="54">
        <f t="shared" si="236"/>
        <v>0</v>
      </c>
      <c r="AB424" s="54">
        <f t="shared" si="236"/>
        <v>0</v>
      </c>
      <c r="AC424" s="54">
        <f t="shared" si="236"/>
        <v>0</v>
      </c>
      <c r="AD424" s="54">
        <f t="shared" si="236"/>
        <v>0</v>
      </c>
      <c r="AE424" s="54">
        <f t="shared" si="236"/>
        <v>0</v>
      </c>
      <c r="AF424" s="54">
        <f t="shared" si="236"/>
        <v>0</v>
      </c>
      <c r="AG424" s="54">
        <f t="shared" si="236"/>
        <v>0</v>
      </c>
      <c r="AH424" s="54">
        <f t="shared" si="236"/>
        <v>0</v>
      </c>
      <c r="AI424" s="54">
        <f t="shared" si="236"/>
        <v>0</v>
      </c>
      <c r="AJ424" s="54">
        <f t="shared" si="236"/>
        <v>0</v>
      </c>
      <c r="AK424" s="54">
        <f t="shared" si="236"/>
        <v>0</v>
      </c>
      <c r="AL424" s="54">
        <f t="shared" si="236"/>
        <v>0</v>
      </c>
      <c r="AM424" s="54">
        <f t="shared" si="236"/>
        <v>0</v>
      </c>
      <c r="AN424" s="54">
        <f t="shared" si="236"/>
        <v>0</v>
      </c>
      <c r="AO424" s="54">
        <f t="shared" si="236"/>
        <v>0</v>
      </c>
      <c r="AP424" s="54">
        <f t="shared" si="236"/>
        <v>0</v>
      </c>
      <c r="AQ424" s="54">
        <f t="shared" si="236"/>
        <v>0</v>
      </c>
      <c r="AR424" s="49">
        <f t="shared" si="232"/>
        <v>348.2</v>
      </c>
      <c r="AT424" s="46"/>
      <c r="AU424" s="46"/>
      <c r="AV424" s="46"/>
      <c r="AW424" s="46"/>
      <c r="AX424" s="46"/>
      <c r="AY424" s="46"/>
    </row>
    <row r="425" spans="4:51" s="1" customFormat="1" ht="15.75" hidden="1">
      <c r="D425" s="51" t="s">
        <v>25</v>
      </c>
      <c r="E425" s="52" t="s">
        <v>26</v>
      </c>
      <c r="F425" s="49"/>
      <c r="G425" s="49"/>
      <c r="H425" s="49"/>
      <c r="I425" s="49"/>
      <c r="J425" s="49"/>
      <c r="K425" s="53">
        <f aca="true" t="shared" si="237" ref="K425:AQ425">K421-K422-K423-K424</f>
        <v>432.7</v>
      </c>
      <c r="L425" s="54">
        <f t="shared" si="237"/>
        <v>70.80000000000001</v>
      </c>
      <c r="M425" s="54"/>
      <c r="N425" s="54">
        <f t="shared" si="237"/>
        <v>0</v>
      </c>
      <c r="O425" s="71">
        <v>6</v>
      </c>
      <c r="P425" s="54">
        <f t="shared" si="237"/>
        <v>0</v>
      </c>
      <c r="Q425" s="54">
        <f t="shared" si="237"/>
        <v>0</v>
      </c>
      <c r="R425" s="54">
        <f t="shared" si="237"/>
        <v>0</v>
      </c>
      <c r="S425" s="54">
        <f t="shared" si="237"/>
        <v>0</v>
      </c>
      <c r="T425" s="54">
        <f t="shared" si="237"/>
        <v>0</v>
      </c>
      <c r="U425" s="54">
        <f t="shared" si="237"/>
        <v>0</v>
      </c>
      <c r="V425" s="54"/>
      <c r="W425" s="54"/>
      <c r="X425" s="54">
        <f t="shared" si="237"/>
        <v>0</v>
      </c>
      <c r="Y425" s="54">
        <f t="shared" si="237"/>
        <v>0</v>
      </c>
      <c r="Z425" s="54">
        <f t="shared" si="237"/>
        <v>0</v>
      </c>
      <c r="AA425" s="54">
        <f t="shared" si="237"/>
        <v>0</v>
      </c>
      <c r="AB425" s="54">
        <f t="shared" si="237"/>
        <v>0</v>
      </c>
      <c r="AC425" s="54">
        <f t="shared" si="237"/>
        <v>0</v>
      </c>
      <c r="AD425" s="54">
        <f t="shared" si="237"/>
        <v>0</v>
      </c>
      <c r="AE425" s="54">
        <f t="shared" si="237"/>
        <v>0</v>
      </c>
      <c r="AF425" s="54">
        <f t="shared" si="237"/>
        <v>0</v>
      </c>
      <c r="AG425" s="54">
        <f t="shared" si="237"/>
        <v>0</v>
      </c>
      <c r="AH425" s="54">
        <f t="shared" si="237"/>
        <v>0</v>
      </c>
      <c r="AI425" s="54">
        <f t="shared" si="237"/>
        <v>0</v>
      </c>
      <c r="AJ425" s="54">
        <f t="shared" si="237"/>
        <v>0</v>
      </c>
      <c r="AK425" s="54">
        <f t="shared" si="237"/>
        <v>0</v>
      </c>
      <c r="AL425" s="54">
        <f t="shared" si="237"/>
        <v>0</v>
      </c>
      <c r="AM425" s="54">
        <f t="shared" si="237"/>
        <v>0</v>
      </c>
      <c r="AN425" s="54">
        <f t="shared" si="237"/>
        <v>0</v>
      </c>
      <c r="AO425" s="54">
        <f t="shared" si="237"/>
        <v>0</v>
      </c>
      <c r="AP425" s="54">
        <f t="shared" si="237"/>
        <v>0</v>
      </c>
      <c r="AQ425" s="54">
        <f t="shared" si="237"/>
        <v>0</v>
      </c>
      <c r="AR425" s="49">
        <f t="shared" si="232"/>
        <v>503.5</v>
      </c>
      <c r="AT425" s="46"/>
      <c r="AU425" s="46"/>
      <c r="AV425" s="46"/>
      <c r="AW425" s="46"/>
      <c r="AX425" s="46"/>
      <c r="AY425" s="46"/>
    </row>
    <row r="426" spans="4:51" s="1" customFormat="1" ht="15.75" hidden="1">
      <c r="D426" s="41"/>
      <c r="E426" s="49"/>
      <c r="F426" s="49"/>
      <c r="G426" s="49"/>
      <c r="H426" s="49"/>
      <c r="I426" s="49"/>
      <c r="J426" s="49"/>
      <c r="K426" s="60"/>
      <c r="L426" s="61"/>
      <c r="M426" s="61"/>
      <c r="N426" s="61"/>
      <c r="O426" s="54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  <c r="AR426" s="49">
        <f t="shared" si="232"/>
        <v>0</v>
      </c>
      <c r="AT426" s="46"/>
      <c r="AU426" s="46"/>
      <c r="AV426" s="46"/>
      <c r="AW426" s="46"/>
      <c r="AX426" s="46"/>
      <c r="AY426" s="46"/>
    </row>
    <row r="427" spans="4:51" s="1" customFormat="1" ht="6" customHeight="1" hidden="1">
      <c r="D427" s="41"/>
      <c r="E427" s="49"/>
      <c r="F427" s="49"/>
      <c r="G427" s="49"/>
      <c r="H427" s="49"/>
      <c r="I427" s="49"/>
      <c r="J427" s="49"/>
      <c r="K427" s="60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  <c r="AR427" s="49">
        <f t="shared" si="232"/>
        <v>0</v>
      </c>
      <c r="AT427" s="46"/>
      <c r="AU427" s="46"/>
      <c r="AV427" s="46"/>
      <c r="AW427" s="46"/>
      <c r="AX427" s="46"/>
      <c r="AY427" s="46"/>
    </row>
    <row r="428" spans="4:51" s="2" customFormat="1" ht="63">
      <c r="D428" s="57">
        <v>70732</v>
      </c>
      <c r="E428" s="48" t="s">
        <v>84</v>
      </c>
      <c r="F428" s="49"/>
      <c r="G428" s="49"/>
      <c r="H428" s="49"/>
      <c r="I428" s="49"/>
      <c r="J428" s="49"/>
      <c r="K428" s="50">
        <v>3129.7</v>
      </c>
      <c r="L428" s="49">
        <v>539.7</v>
      </c>
      <c r="M428" s="49">
        <v>410</v>
      </c>
      <c r="N428" s="49"/>
      <c r="O428" s="49"/>
      <c r="P428" s="49"/>
      <c r="Q428" s="49"/>
      <c r="R428" s="49"/>
      <c r="S428" s="49"/>
      <c r="T428" s="49"/>
      <c r="U428" s="49"/>
      <c r="V428" s="49"/>
      <c r="W428" s="49">
        <v>37.1</v>
      </c>
      <c r="X428" s="49"/>
      <c r="Y428" s="49"/>
      <c r="Z428" s="49"/>
      <c r="AA428" s="49"/>
      <c r="AB428" s="49"/>
      <c r="AC428" s="49"/>
      <c r="AD428" s="49">
        <v>250</v>
      </c>
      <c r="AE428" s="49"/>
      <c r="AF428" s="49"/>
      <c r="AG428" s="49"/>
      <c r="AH428" s="49"/>
      <c r="AI428" s="49"/>
      <c r="AJ428" s="49"/>
      <c r="AK428" s="49"/>
      <c r="AL428" s="49"/>
      <c r="AM428" s="49"/>
      <c r="AN428" s="49"/>
      <c r="AO428" s="49"/>
      <c r="AP428" s="49">
        <v>0</v>
      </c>
      <c r="AQ428" s="49">
        <v>0</v>
      </c>
      <c r="AR428" s="49">
        <f t="shared" si="232"/>
        <v>4366.5</v>
      </c>
      <c r="AS428" s="1"/>
      <c r="AT428" s="46">
        <f t="shared" si="222"/>
        <v>260.80833333333334</v>
      </c>
      <c r="AU428" s="46">
        <f t="shared" si="222"/>
        <v>44.975</v>
      </c>
      <c r="AV428" s="46">
        <f>M428/12</f>
        <v>34.166666666666664</v>
      </c>
      <c r="AW428" s="46">
        <f t="shared" si="223"/>
        <v>3.091666666666667</v>
      </c>
      <c r="AX428" s="46">
        <f t="shared" si="224"/>
        <v>20.833333333333332</v>
      </c>
      <c r="AY428" s="46"/>
    </row>
    <row r="429" spans="4:51" s="1" customFormat="1" ht="1.5" customHeight="1" hidden="1">
      <c r="D429" s="51"/>
      <c r="E429" s="52" t="s">
        <v>22</v>
      </c>
      <c r="F429" s="49"/>
      <c r="G429" s="49"/>
      <c r="H429" s="49"/>
      <c r="I429" s="49"/>
      <c r="J429" s="49"/>
      <c r="K429" s="53">
        <f aca="true" t="shared" si="238" ref="K429:AQ429">ROUND((K428*K$2/100),1)</f>
        <v>657.2</v>
      </c>
      <c r="L429" s="54">
        <f t="shared" si="238"/>
        <v>110.1</v>
      </c>
      <c r="M429" s="54"/>
      <c r="N429" s="54">
        <f t="shared" si="238"/>
        <v>0</v>
      </c>
      <c r="O429" s="54">
        <f t="shared" si="238"/>
        <v>0</v>
      </c>
      <c r="P429" s="54">
        <f t="shared" si="238"/>
        <v>0</v>
      </c>
      <c r="Q429" s="54">
        <f t="shared" si="238"/>
        <v>0</v>
      </c>
      <c r="R429" s="54">
        <f t="shared" si="238"/>
        <v>0</v>
      </c>
      <c r="S429" s="54">
        <f t="shared" si="238"/>
        <v>0</v>
      </c>
      <c r="T429" s="54">
        <f t="shared" si="238"/>
        <v>0</v>
      </c>
      <c r="U429" s="54">
        <f t="shared" si="238"/>
        <v>0</v>
      </c>
      <c r="V429" s="54"/>
      <c r="W429" s="54"/>
      <c r="X429" s="54">
        <f t="shared" si="238"/>
        <v>0</v>
      </c>
      <c r="Y429" s="54">
        <f t="shared" si="238"/>
        <v>0</v>
      </c>
      <c r="Z429" s="54">
        <f t="shared" si="238"/>
        <v>0</v>
      </c>
      <c r="AA429" s="54">
        <f t="shared" si="238"/>
        <v>0</v>
      </c>
      <c r="AB429" s="54">
        <f t="shared" si="238"/>
        <v>0</v>
      </c>
      <c r="AC429" s="54">
        <f t="shared" si="238"/>
        <v>0</v>
      </c>
      <c r="AD429" s="54">
        <f t="shared" si="238"/>
        <v>129.8</v>
      </c>
      <c r="AE429" s="54">
        <f t="shared" si="238"/>
        <v>0</v>
      </c>
      <c r="AF429" s="54">
        <f t="shared" si="238"/>
        <v>0</v>
      </c>
      <c r="AG429" s="54">
        <f t="shared" si="238"/>
        <v>0</v>
      </c>
      <c r="AH429" s="54">
        <f t="shared" si="238"/>
        <v>0</v>
      </c>
      <c r="AI429" s="54">
        <f t="shared" si="238"/>
        <v>0</v>
      </c>
      <c r="AJ429" s="54"/>
      <c r="AK429" s="54"/>
      <c r="AL429" s="54"/>
      <c r="AM429" s="54"/>
      <c r="AN429" s="54"/>
      <c r="AO429" s="54"/>
      <c r="AP429" s="54">
        <f t="shared" si="238"/>
        <v>0</v>
      </c>
      <c r="AQ429" s="54">
        <f t="shared" si="238"/>
        <v>0</v>
      </c>
      <c r="AR429" s="49">
        <f t="shared" si="232"/>
        <v>897.1000000000001</v>
      </c>
      <c r="AS429" s="1" t="b">
        <f>SUM(K428:AQ428)=AR428</f>
        <v>1</v>
      </c>
      <c r="AT429" s="46"/>
      <c r="AU429" s="46"/>
      <c r="AV429" s="46"/>
      <c r="AW429" s="46"/>
      <c r="AX429" s="46"/>
      <c r="AY429" s="46"/>
    </row>
    <row r="430" spans="4:51" s="1" customFormat="1" ht="15.75" hidden="1">
      <c r="D430" s="51"/>
      <c r="E430" s="52" t="s">
        <v>23</v>
      </c>
      <c r="F430" s="49"/>
      <c r="G430" s="49"/>
      <c r="H430" s="49"/>
      <c r="I430" s="49"/>
      <c r="J430" s="49"/>
      <c r="K430" s="53">
        <f aca="true" t="shared" si="239" ref="K430:AQ430">ROUND((K428*K$3/100),1)</f>
        <v>1007.8</v>
      </c>
      <c r="L430" s="54">
        <f t="shared" si="239"/>
        <v>187.8</v>
      </c>
      <c r="M430" s="54"/>
      <c r="N430" s="54">
        <f t="shared" si="239"/>
        <v>0</v>
      </c>
      <c r="O430" s="54">
        <f t="shared" si="239"/>
        <v>0</v>
      </c>
      <c r="P430" s="54">
        <f t="shared" si="239"/>
        <v>0</v>
      </c>
      <c r="Q430" s="54">
        <f t="shared" si="239"/>
        <v>0</v>
      </c>
      <c r="R430" s="54">
        <f t="shared" si="239"/>
        <v>0</v>
      </c>
      <c r="S430" s="54">
        <f t="shared" si="239"/>
        <v>0</v>
      </c>
      <c r="T430" s="54">
        <f t="shared" si="239"/>
        <v>0</v>
      </c>
      <c r="U430" s="54">
        <f t="shared" si="239"/>
        <v>0</v>
      </c>
      <c r="V430" s="54"/>
      <c r="W430" s="54"/>
      <c r="X430" s="54">
        <f t="shared" si="239"/>
        <v>0</v>
      </c>
      <c r="Y430" s="54">
        <f t="shared" si="239"/>
        <v>0</v>
      </c>
      <c r="Z430" s="54">
        <f t="shared" si="239"/>
        <v>0</v>
      </c>
      <c r="AA430" s="54">
        <f t="shared" si="239"/>
        <v>0</v>
      </c>
      <c r="AB430" s="54">
        <f t="shared" si="239"/>
        <v>0</v>
      </c>
      <c r="AC430" s="54">
        <f t="shared" si="239"/>
        <v>0</v>
      </c>
      <c r="AD430" s="54">
        <f t="shared" si="239"/>
        <v>43</v>
      </c>
      <c r="AE430" s="54">
        <f t="shared" si="239"/>
        <v>0</v>
      </c>
      <c r="AF430" s="54">
        <f t="shared" si="239"/>
        <v>0</v>
      </c>
      <c r="AG430" s="54">
        <f t="shared" si="239"/>
        <v>0</v>
      </c>
      <c r="AH430" s="54">
        <f t="shared" si="239"/>
        <v>0</v>
      </c>
      <c r="AI430" s="54">
        <f t="shared" si="239"/>
        <v>0</v>
      </c>
      <c r="AJ430" s="54"/>
      <c r="AK430" s="54"/>
      <c r="AL430" s="54"/>
      <c r="AM430" s="54"/>
      <c r="AN430" s="54"/>
      <c r="AO430" s="54"/>
      <c r="AP430" s="54">
        <f t="shared" si="239"/>
        <v>0</v>
      </c>
      <c r="AQ430" s="54">
        <f t="shared" si="239"/>
        <v>0</v>
      </c>
      <c r="AR430" s="49">
        <f t="shared" si="232"/>
        <v>1238.6</v>
      </c>
      <c r="AT430" s="46"/>
      <c r="AU430" s="46"/>
      <c r="AV430" s="46"/>
      <c r="AW430" s="46"/>
      <c r="AX430" s="46"/>
      <c r="AY430" s="46"/>
    </row>
    <row r="431" spans="4:51" s="1" customFormat="1" ht="15.75" hidden="1">
      <c r="D431" s="51"/>
      <c r="E431" s="52" t="s">
        <v>24</v>
      </c>
      <c r="F431" s="49"/>
      <c r="G431" s="49"/>
      <c r="H431" s="49"/>
      <c r="I431" s="49"/>
      <c r="J431" s="49"/>
      <c r="K431" s="53">
        <f aca="true" t="shared" si="240" ref="K431:AQ431">ROUND((K428*K$4/100),1)</f>
        <v>597.8</v>
      </c>
      <c r="L431" s="54">
        <f t="shared" si="240"/>
        <v>99.8</v>
      </c>
      <c r="M431" s="54"/>
      <c r="N431" s="54">
        <f t="shared" si="240"/>
        <v>0</v>
      </c>
      <c r="O431" s="54">
        <f t="shared" si="240"/>
        <v>0</v>
      </c>
      <c r="P431" s="54">
        <f t="shared" si="240"/>
        <v>0</v>
      </c>
      <c r="Q431" s="54">
        <f t="shared" si="240"/>
        <v>0</v>
      </c>
      <c r="R431" s="54">
        <f t="shared" si="240"/>
        <v>0</v>
      </c>
      <c r="S431" s="54">
        <f t="shared" si="240"/>
        <v>0</v>
      </c>
      <c r="T431" s="54">
        <f t="shared" si="240"/>
        <v>0</v>
      </c>
      <c r="U431" s="54">
        <f t="shared" si="240"/>
        <v>0</v>
      </c>
      <c r="V431" s="54"/>
      <c r="W431" s="54"/>
      <c r="X431" s="54">
        <f t="shared" si="240"/>
        <v>0</v>
      </c>
      <c r="Y431" s="54">
        <f t="shared" si="240"/>
        <v>0</v>
      </c>
      <c r="Z431" s="54">
        <f t="shared" si="240"/>
        <v>0</v>
      </c>
      <c r="AA431" s="54">
        <f t="shared" si="240"/>
        <v>0</v>
      </c>
      <c r="AB431" s="54">
        <f t="shared" si="240"/>
        <v>0</v>
      </c>
      <c r="AC431" s="54">
        <f t="shared" si="240"/>
        <v>0</v>
      </c>
      <c r="AD431" s="54">
        <f t="shared" si="240"/>
        <v>25.3</v>
      </c>
      <c r="AE431" s="54">
        <f t="shared" si="240"/>
        <v>0</v>
      </c>
      <c r="AF431" s="54">
        <f t="shared" si="240"/>
        <v>0</v>
      </c>
      <c r="AG431" s="54">
        <f t="shared" si="240"/>
        <v>0</v>
      </c>
      <c r="AH431" s="54">
        <f t="shared" si="240"/>
        <v>0</v>
      </c>
      <c r="AI431" s="54">
        <f t="shared" si="240"/>
        <v>0</v>
      </c>
      <c r="AJ431" s="54"/>
      <c r="AK431" s="54"/>
      <c r="AL431" s="54"/>
      <c r="AM431" s="54"/>
      <c r="AN431" s="54"/>
      <c r="AO431" s="54"/>
      <c r="AP431" s="54">
        <f t="shared" si="240"/>
        <v>0</v>
      </c>
      <c r="AQ431" s="54">
        <f t="shared" si="240"/>
        <v>0</v>
      </c>
      <c r="AR431" s="49">
        <f t="shared" si="232"/>
        <v>722.8999999999999</v>
      </c>
      <c r="AT431" s="46"/>
      <c r="AU431" s="46"/>
      <c r="AV431" s="46"/>
      <c r="AW431" s="46"/>
      <c r="AX431" s="46"/>
      <c r="AY431" s="46"/>
    </row>
    <row r="432" spans="4:51" s="1" customFormat="1" ht="15.75" hidden="1">
      <c r="D432" s="51" t="s">
        <v>25</v>
      </c>
      <c r="E432" s="52" t="s">
        <v>26</v>
      </c>
      <c r="F432" s="49"/>
      <c r="G432" s="49"/>
      <c r="H432" s="49"/>
      <c r="I432" s="49"/>
      <c r="J432" s="49"/>
      <c r="K432" s="53">
        <f aca="true" t="shared" si="241" ref="K432:AQ432">K428-K429-K430-K431</f>
        <v>866.9000000000001</v>
      </c>
      <c r="L432" s="54">
        <f t="shared" si="241"/>
        <v>142</v>
      </c>
      <c r="M432" s="54"/>
      <c r="N432" s="54">
        <f t="shared" si="241"/>
        <v>0</v>
      </c>
      <c r="O432" s="54">
        <f t="shared" si="241"/>
        <v>0</v>
      </c>
      <c r="P432" s="54">
        <f t="shared" si="241"/>
        <v>0</v>
      </c>
      <c r="Q432" s="54">
        <f t="shared" si="241"/>
        <v>0</v>
      </c>
      <c r="R432" s="54">
        <f t="shared" si="241"/>
        <v>0</v>
      </c>
      <c r="S432" s="54">
        <f t="shared" si="241"/>
        <v>0</v>
      </c>
      <c r="T432" s="54">
        <f t="shared" si="241"/>
        <v>0</v>
      </c>
      <c r="U432" s="54">
        <f t="shared" si="241"/>
        <v>0</v>
      </c>
      <c r="V432" s="54"/>
      <c r="W432" s="54"/>
      <c r="X432" s="54">
        <f t="shared" si="241"/>
        <v>0</v>
      </c>
      <c r="Y432" s="54">
        <f t="shared" si="241"/>
        <v>0</v>
      </c>
      <c r="Z432" s="54">
        <f t="shared" si="241"/>
        <v>0</v>
      </c>
      <c r="AA432" s="54">
        <f t="shared" si="241"/>
        <v>0</v>
      </c>
      <c r="AB432" s="54">
        <f t="shared" si="241"/>
        <v>0</v>
      </c>
      <c r="AC432" s="54">
        <f t="shared" si="241"/>
        <v>0</v>
      </c>
      <c r="AD432" s="54">
        <f t="shared" si="241"/>
        <v>51.89999999999999</v>
      </c>
      <c r="AE432" s="54">
        <f t="shared" si="241"/>
        <v>0</v>
      </c>
      <c r="AF432" s="54">
        <f t="shared" si="241"/>
        <v>0</v>
      </c>
      <c r="AG432" s="54">
        <f t="shared" si="241"/>
        <v>0</v>
      </c>
      <c r="AH432" s="54">
        <f t="shared" si="241"/>
        <v>0</v>
      </c>
      <c r="AI432" s="54">
        <f t="shared" si="241"/>
        <v>0</v>
      </c>
      <c r="AJ432" s="54"/>
      <c r="AK432" s="54"/>
      <c r="AL432" s="54"/>
      <c r="AM432" s="54"/>
      <c r="AN432" s="54"/>
      <c r="AO432" s="54"/>
      <c r="AP432" s="54">
        <f t="shared" si="241"/>
        <v>0</v>
      </c>
      <c r="AQ432" s="54">
        <f t="shared" si="241"/>
        <v>0</v>
      </c>
      <c r="AR432" s="49">
        <f t="shared" si="232"/>
        <v>1060.8000000000002</v>
      </c>
      <c r="AT432" s="46"/>
      <c r="AU432" s="46"/>
      <c r="AV432" s="46"/>
      <c r="AW432" s="46"/>
      <c r="AX432" s="46"/>
      <c r="AY432" s="46"/>
    </row>
    <row r="433" spans="4:51" s="1" customFormat="1" ht="7.5" customHeight="1" hidden="1">
      <c r="D433" s="41"/>
      <c r="E433" s="49"/>
      <c r="F433" s="49"/>
      <c r="G433" s="49"/>
      <c r="H433" s="49"/>
      <c r="I433" s="49"/>
      <c r="J433" s="49"/>
      <c r="K433" s="60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  <c r="AR433" s="49">
        <f t="shared" si="232"/>
        <v>0</v>
      </c>
      <c r="AT433" s="46"/>
      <c r="AU433" s="46"/>
      <c r="AV433" s="46"/>
      <c r="AW433" s="46"/>
      <c r="AX433" s="46"/>
      <c r="AY433" s="46"/>
    </row>
    <row r="434" spans="4:51" s="1" customFormat="1" ht="0.75" customHeight="1" hidden="1">
      <c r="D434" s="41"/>
      <c r="E434" s="49"/>
      <c r="F434" s="49"/>
      <c r="G434" s="49"/>
      <c r="H434" s="49"/>
      <c r="I434" s="49"/>
      <c r="J434" s="49"/>
      <c r="K434" s="60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  <c r="AR434" s="49">
        <f t="shared" si="232"/>
        <v>0</v>
      </c>
      <c r="AT434" s="46">
        <f t="shared" si="222"/>
        <v>0</v>
      </c>
      <c r="AU434" s="46">
        <f t="shared" si="222"/>
        <v>0</v>
      </c>
      <c r="AV434" s="46">
        <f>M434/12</f>
        <v>0</v>
      </c>
      <c r="AW434" s="46">
        <f t="shared" si="223"/>
        <v>0</v>
      </c>
      <c r="AX434" s="46">
        <f t="shared" si="224"/>
        <v>0</v>
      </c>
      <c r="AY434" s="46">
        <f aca="true" t="shared" si="242" ref="AY434:AY455">AJ434/12</f>
        <v>0</v>
      </c>
    </row>
    <row r="435" spans="4:51" s="2" customFormat="1" ht="63" hidden="1">
      <c r="D435" s="67">
        <v>70732</v>
      </c>
      <c r="E435" s="48" t="s">
        <v>85</v>
      </c>
      <c r="F435" s="49"/>
      <c r="G435" s="49"/>
      <c r="H435" s="49"/>
      <c r="I435" s="49"/>
      <c r="J435" s="49"/>
      <c r="K435" s="50">
        <v>0</v>
      </c>
      <c r="L435" s="49">
        <v>0</v>
      </c>
      <c r="M435" s="49">
        <v>0</v>
      </c>
      <c r="N435" s="49">
        <v>0</v>
      </c>
      <c r="O435" s="49">
        <v>0</v>
      </c>
      <c r="P435" s="49">
        <v>0</v>
      </c>
      <c r="Q435" s="49">
        <v>0</v>
      </c>
      <c r="R435" s="49">
        <v>0</v>
      </c>
      <c r="S435" s="49">
        <v>0</v>
      </c>
      <c r="T435" s="49">
        <v>0</v>
      </c>
      <c r="U435" s="49">
        <v>0</v>
      </c>
      <c r="V435" s="49"/>
      <c r="W435" s="49">
        <v>0</v>
      </c>
      <c r="X435" s="49">
        <v>0</v>
      </c>
      <c r="Y435" s="49">
        <v>0</v>
      </c>
      <c r="Z435" s="49">
        <v>0</v>
      </c>
      <c r="AA435" s="49">
        <v>0</v>
      </c>
      <c r="AB435" s="49">
        <v>0</v>
      </c>
      <c r="AC435" s="49">
        <v>0</v>
      </c>
      <c r="AD435" s="49">
        <v>0</v>
      </c>
      <c r="AE435" s="49">
        <v>0</v>
      </c>
      <c r="AF435" s="49">
        <v>0</v>
      </c>
      <c r="AG435" s="49">
        <v>0</v>
      </c>
      <c r="AH435" s="49">
        <v>0</v>
      </c>
      <c r="AI435" s="49">
        <v>0</v>
      </c>
      <c r="AJ435" s="49">
        <v>0</v>
      </c>
      <c r="AK435" s="49">
        <v>0</v>
      </c>
      <c r="AL435" s="49">
        <v>0</v>
      </c>
      <c r="AM435" s="49">
        <v>0</v>
      </c>
      <c r="AN435" s="49">
        <v>0</v>
      </c>
      <c r="AO435" s="49">
        <v>0</v>
      </c>
      <c r="AP435" s="49">
        <v>0</v>
      </c>
      <c r="AQ435" s="49">
        <v>0</v>
      </c>
      <c r="AR435" s="49">
        <f t="shared" si="232"/>
        <v>0</v>
      </c>
      <c r="AT435" s="46">
        <f t="shared" si="222"/>
        <v>0</v>
      </c>
      <c r="AU435" s="46">
        <f t="shared" si="222"/>
        <v>0</v>
      </c>
      <c r="AV435" s="46">
        <f>M435/12</f>
        <v>0</v>
      </c>
      <c r="AW435" s="46">
        <f t="shared" si="223"/>
        <v>0</v>
      </c>
      <c r="AX435" s="46">
        <f t="shared" si="224"/>
        <v>0</v>
      </c>
      <c r="AY435" s="46">
        <f t="shared" si="242"/>
        <v>0</v>
      </c>
    </row>
    <row r="436" spans="4:51" s="1" customFormat="1" ht="15.75" hidden="1">
      <c r="D436" s="51"/>
      <c r="E436" s="52" t="s">
        <v>22</v>
      </c>
      <c r="F436" s="49"/>
      <c r="G436" s="49"/>
      <c r="H436" s="49"/>
      <c r="I436" s="49"/>
      <c r="J436" s="49"/>
      <c r="K436" s="53">
        <f aca="true" t="shared" si="243" ref="K436:AQ436">ROUND((K435*K$2/100),1)</f>
        <v>0</v>
      </c>
      <c r="L436" s="54">
        <f t="shared" si="243"/>
        <v>0</v>
      </c>
      <c r="M436" s="54"/>
      <c r="N436" s="54">
        <f t="shared" si="243"/>
        <v>0</v>
      </c>
      <c r="O436" s="54">
        <f t="shared" si="243"/>
        <v>0</v>
      </c>
      <c r="P436" s="54">
        <f t="shared" si="243"/>
        <v>0</v>
      </c>
      <c r="Q436" s="54">
        <f t="shared" si="243"/>
        <v>0</v>
      </c>
      <c r="R436" s="54">
        <f t="shared" si="243"/>
        <v>0</v>
      </c>
      <c r="S436" s="54">
        <f t="shared" si="243"/>
        <v>0</v>
      </c>
      <c r="T436" s="54">
        <f t="shared" si="243"/>
        <v>0</v>
      </c>
      <c r="U436" s="54">
        <f t="shared" si="243"/>
        <v>0</v>
      </c>
      <c r="V436" s="54"/>
      <c r="W436" s="54"/>
      <c r="X436" s="54">
        <f t="shared" si="243"/>
        <v>0</v>
      </c>
      <c r="Y436" s="54">
        <f t="shared" si="243"/>
        <v>0</v>
      </c>
      <c r="Z436" s="54">
        <f t="shared" si="243"/>
        <v>0</v>
      </c>
      <c r="AA436" s="54">
        <f t="shared" si="243"/>
        <v>0</v>
      </c>
      <c r="AB436" s="54">
        <f t="shared" si="243"/>
        <v>0</v>
      </c>
      <c r="AC436" s="54">
        <f t="shared" si="243"/>
        <v>0</v>
      </c>
      <c r="AD436" s="54">
        <f t="shared" si="243"/>
        <v>0</v>
      </c>
      <c r="AE436" s="54">
        <f t="shared" si="243"/>
        <v>0</v>
      </c>
      <c r="AF436" s="54">
        <f t="shared" si="243"/>
        <v>0</v>
      </c>
      <c r="AG436" s="54">
        <f t="shared" si="243"/>
        <v>0</v>
      </c>
      <c r="AH436" s="54">
        <f t="shared" si="243"/>
        <v>0</v>
      </c>
      <c r="AI436" s="54">
        <f t="shared" si="243"/>
        <v>0</v>
      </c>
      <c r="AJ436" s="54">
        <f t="shared" si="243"/>
        <v>0</v>
      </c>
      <c r="AK436" s="54">
        <f t="shared" si="243"/>
        <v>0</v>
      </c>
      <c r="AL436" s="54">
        <f t="shared" si="243"/>
        <v>0</v>
      </c>
      <c r="AM436" s="54">
        <f t="shared" si="243"/>
        <v>0</v>
      </c>
      <c r="AN436" s="54">
        <f t="shared" si="243"/>
        <v>0</v>
      </c>
      <c r="AO436" s="54">
        <f t="shared" si="243"/>
        <v>0</v>
      </c>
      <c r="AP436" s="54">
        <f t="shared" si="243"/>
        <v>0</v>
      </c>
      <c r="AQ436" s="54">
        <f t="shared" si="243"/>
        <v>0</v>
      </c>
      <c r="AR436" s="49">
        <f t="shared" si="232"/>
        <v>0</v>
      </c>
      <c r="AS436" s="1" t="b">
        <f>SUM(K435:Z435)=AR435</f>
        <v>1</v>
      </c>
      <c r="AT436" s="46">
        <f t="shared" si="222"/>
        <v>0</v>
      </c>
      <c r="AU436" s="46">
        <f t="shared" si="222"/>
        <v>0</v>
      </c>
      <c r="AV436" s="46">
        <f>M436/12</f>
        <v>0</v>
      </c>
      <c r="AW436" s="46">
        <f t="shared" si="223"/>
        <v>0</v>
      </c>
      <c r="AX436" s="46">
        <f t="shared" si="224"/>
        <v>0</v>
      </c>
      <c r="AY436" s="46">
        <f t="shared" si="242"/>
        <v>0</v>
      </c>
    </row>
    <row r="437" spans="4:51" s="1" customFormat="1" ht="15.75" hidden="1">
      <c r="D437" s="51"/>
      <c r="E437" s="52" t="s">
        <v>23</v>
      </c>
      <c r="F437" s="49"/>
      <c r="G437" s="49"/>
      <c r="H437" s="49"/>
      <c r="I437" s="49"/>
      <c r="J437" s="49"/>
      <c r="K437" s="53">
        <f aca="true" t="shared" si="244" ref="K437:AQ437">ROUND((K435*K$3/100),1)</f>
        <v>0</v>
      </c>
      <c r="L437" s="54">
        <f t="shared" si="244"/>
        <v>0</v>
      </c>
      <c r="M437" s="54"/>
      <c r="N437" s="54">
        <f t="shared" si="244"/>
        <v>0</v>
      </c>
      <c r="O437" s="54">
        <f t="shared" si="244"/>
        <v>0</v>
      </c>
      <c r="P437" s="54">
        <f t="shared" si="244"/>
        <v>0</v>
      </c>
      <c r="Q437" s="54">
        <f t="shared" si="244"/>
        <v>0</v>
      </c>
      <c r="R437" s="54">
        <f t="shared" si="244"/>
        <v>0</v>
      </c>
      <c r="S437" s="54">
        <f t="shared" si="244"/>
        <v>0</v>
      </c>
      <c r="T437" s="54">
        <f t="shared" si="244"/>
        <v>0</v>
      </c>
      <c r="U437" s="54">
        <f t="shared" si="244"/>
        <v>0</v>
      </c>
      <c r="V437" s="54"/>
      <c r="W437" s="54"/>
      <c r="X437" s="54">
        <f t="shared" si="244"/>
        <v>0</v>
      </c>
      <c r="Y437" s="54">
        <f t="shared" si="244"/>
        <v>0</v>
      </c>
      <c r="Z437" s="54">
        <f t="shared" si="244"/>
        <v>0</v>
      </c>
      <c r="AA437" s="54">
        <f t="shared" si="244"/>
        <v>0</v>
      </c>
      <c r="AB437" s="54">
        <f t="shared" si="244"/>
        <v>0</v>
      </c>
      <c r="AC437" s="54">
        <f t="shared" si="244"/>
        <v>0</v>
      </c>
      <c r="AD437" s="54">
        <f t="shared" si="244"/>
        <v>0</v>
      </c>
      <c r="AE437" s="54">
        <f t="shared" si="244"/>
        <v>0</v>
      </c>
      <c r="AF437" s="54">
        <f t="shared" si="244"/>
        <v>0</v>
      </c>
      <c r="AG437" s="54">
        <f t="shared" si="244"/>
        <v>0</v>
      </c>
      <c r="AH437" s="54">
        <f t="shared" si="244"/>
        <v>0</v>
      </c>
      <c r="AI437" s="54">
        <f t="shared" si="244"/>
        <v>0</v>
      </c>
      <c r="AJ437" s="54">
        <f t="shared" si="244"/>
        <v>0</v>
      </c>
      <c r="AK437" s="54">
        <f t="shared" si="244"/>
        <v>0</v>
      </c>
      <c r="AL437" s="54">
        <f t="shared" si="244"/>
        <v>0</v>
      </c>
      <c r="AM437" s="54">
        <f t="shared" si="244"/>
        <v>0</v>
      </c>
      <c r="AN437" s="54">
        <f t="shared" si="244"/>
        <v>0</v>
      </c>
      <c r="AO437" s="54">
        <f t="shared" si="244"/>
        <v>0</v>
      </c>
      <c r="AP437" s="54">
        <f t="shared" si="244"/>
        <v>0</v>
      </c>
      <c r="AQ437" s="54">
        <f t="shared" si="244"/>
        <v>0</v>
      </c>
      <c r="AR437" s="49">
        <f t="shared" si="232"/>
        <v>0</v>
      </c>
      <c r="AT437" s="46">
        <f t="shared" si="222"/>
        <v>0</v>
      </c>
      <c r="AU437" s="46">
        <f t="shared" si="222"/>
        <v>0</v>
      </c>
      <c r="AV437" s="46">
        <f>M437/12</f>
        <v>0</v>
      </c>
      <c r="AW437" s="46">
        <f t="shared" si="223"/>
        <v>0</v>
      </c>
      <c r="AX437" s="46">
        <f t="shared" si="224"/>
        <v>0</v>
      </c>
      <c r="AY437" s="46">
        <f t="shared" si="242"/>
        <v>0</v>
      </c>
    </row>
    <row r="438" spans="4:51" s="1" customFormat="1" ht="15.75" hidden="1">
      <c r="D438" s="51"/>
      <c r="E438" s="52" t="s">
        <v>24</v>
      </c>
      <c r="F438" s="49"/>
      <c r="G438" s="49"/>
      <c r="H438" s="49"/>
      <c r="I438" s="49"/>
      <c r="J438" s="49"/>
      <c r="K438" s="53">
        <f aca="true" t="shared" si="245" ref="K438:AQ438">ROUND((K435*K$4/100),1)</f>
        <v>0</v>
      </c>
      <c r="L438" s="54">
        <f t="shared" si="245"/>
        <v>0</v>
      </c>
      <c r="M438" s="54"/>
      <c r="N438" s="54">
        <f t="shared" si="245"/>
        <v>0</v>
      </c>
      <c r="O438" s="54">
        <f t="shared" si="245"/>
        <v>0</v>
      </c>
      <c r="P438" s="54">
        <f t="shared" si="245"/>
        <v>0</v>
      </c>
      <c r="Q438" s="54">
        <f t="shared" si="245"/>
        <v>0</v>
      </c>
      <c r="R438" s="54">
        <f t="shared" si="245"/>
        <v>0</v>
      </c>
      <c r="S438" s="54">
        <f t="shared" si="245"/>
        <v>0</v>
      </c>
      <c r="T438" s="54">
        <f t="shared" si="245"/>
        <v>0</v>
      </c>
      <c r="U438" s="54">
        <f t="shared" si="245"/>
        <v>0</v>
      </c>
      <c r="V438" s="54"/>
      <c r="W438" s="54"/>
      <c r="X438" s="54">
        <f t="shared" si="245"/>
        <v>0</v>
      </c>
      <c r="Y438" s="54">
        <f t="shared" si="245"/>
        <v>0</v>
      </c>
      <c r="Z438" s="54">
        <f t="shared" si="245"/>
        <v>0</v>
      </c>
      <c r="AA438" s="54">
        <f t="shared" si="245"/>
        <v>0</v>
      </c>
      <c r="AB438" s="54">
        <f t="shared" si="245"/>
        <v>0</v>
      </c>
      <c r="AC438" s="54">
        <f t="shared" si="245"/>
        <v>0</v>
      </c>
      <c r="AD438" s="54">
        <f t="shared" si="245"/>
        <v>0</v>
      </c>
      <c r="AE438" s="54">
        <f t="shared" si="245"/>
        <v>0</v>
      </c>
      <c r="AF438" s="54">
        <f t="shared" si="245"/>
        <v>0</v>
      </c>
      <c r="AG438" s="54">
        <f t="shared" si="245"/>
        <v>0</v>
      </c>
      <c r="AH438" s="54">
        <f t="shared" si="245"/>
        <v>0</v>
      </c>
      <c r="AI438" s="54">
        <f t="shared" si="245"/>
        <v>0</v>
      </c>
      <c r="AJ438" s="54">
        <f t="shared" si="245"/>
        <v>0</v>
      </c>
      <c r="AK438" s="54">
        <f t="shared" si="245"/>
        <v>0</v>
      </c>
      <c r="AL438" s="54">
        <f t="shared" si="245"/>
        <v>0</v>
      </c>
      <c r="AM438" s="54">
        <f t="shared" si="245"/>
        <v>0</v>
      </c>
      <c r="AN438" s="54">
        <f t="shared" si="245"/>
        <v>0</v>
      </c>
      <c r="AO438" s="54">
        <f t="shared" si="245"/>
        <v>0</v>
      </c>
      <c r="AP438" s="54">
        <f t="shared" si="245"/>
        <v>0</v>
      </c>
      <c r="AQ438" s="54">
        <f t="shared" si="245"/>
        <v>0</v>
      </c>
      <c r="AR438" s="49">
        <f t="shared" si="232"/>
        <v>0</v>
      </c>
      <c r="AT438" s="46">
        <f t="shared" si="222"/>
        <v>0</v>
      </c>
      <c r="AU438" s="46">
        <f t="shared" si="222"/>
        <v>0</v>
      </c>
      <c r="AV438" s="46">
        <f>M438/12</f>
        <v>0</v>
      </c>
      <c r="AW438" s="46">
        <f t="shared" si="223"/>
        <v>0</v>
      </c>
      <c r="AX438" s="46">
        <f t="shared" si="224"/>
        <v>0</v>
      </c>
      <c r="AY438" s="46">
        <f t="shared" si="242"/>
        <v>0</v>
      </c>
    </row>
    <row r="439" spans="4:51" s="1" customFormat="1" ht="15.75" hidden="1">
      <c r="D439" s="51" t="s">
        <v>25</v>
      </c>
      <c r="E439" s="52" t="s">
        <v>26</v>
      </c>
      <c r="F439" s="49"/>
      <c r="G439" s="49"/>
      <c r="H439" s="49"/>
      <c r="I439" s="49"/>
      <c r="J439" s="49"/>
      <c r="K439" s="53">
        <f aca="true" t="shared" si="246" ref="K439:AQ439">K435-K436-K437-K438</f>
        <v>0</v>
      </c>
      <c r="L439" s="54">
        <f t="shared" si="246"/>
        <v>0</v>
      </c>
      <c r="M439" s="54"/>
      <c r="N439" s="54">
        <f t="shared" si="246"/>
        <v>0</v>
      </c>
      <c r="O439" s="54">
        <f t="shared" si="246"/>
        <v>0</v>
      </c>
      <c r="P439" s="54">
        <f t="shared" si="246"/>
        <v>0</v>
      </c>
      <c r="Q439" s="54">
        <f t="shared" si="246"/>
        <v>0</v>
      </c>
      <c r="R439" s="54">
        <f t="shared" si="246"/>
        <v>0</v>
      </c>
      <c r="S439" s="54">
        <f t="shared" si="246"/>
        <v>0</v>
      </c>
      <c r="T439" s="54">
        <f t="shared" si="246"/>
        <v>0</v>
      </c>
      <c r="U439" s="54">
        <f t="shared" si="246"/>
        <v>0</v>
      </c>
      <c r="V439" s="54"/>
      <c r="W439" s="54"/>
      <c r="X439" s="54">
        <f t="shared" si="246"/>
        <v>0</v>
      </c>
      <c r="Y439" s="54">
        <f t="shared" si="246"/>
        <v>0</v>
      </c>
      <c r="Z439" s="54">
        <f t="shared" si="246"/>
        <v>0</v>
      </c>
      <c r="AA439" s="54">
        <f t="shared" si="246"/>
        <v>0</v>
      </c>
      <c r="AB439" s="54">
        <f t="shared" si="246"/>
        <v>0</v>
      </c>
      <c r="AC439" s="54">
        <f t="shared" si="246"/>
        <v>0</v>
      </c>
      <c r="AD439" s="54">
        <f t="shared" si="246"/>
        <v>0</v>
      </c>
      <c r="AE439" s="54">
        <f t="shared" si="246"/>
        <v>0</v>
      </c>
      <c r="AF439" s="54">
        <f t="shared" si="246"/>
        <v>0</v>
      </c>
      <c r="AG439" s="54">
        <f t="shared" si="246"/>
        <v>0</v>
      </c>
      <c r="AH439" s="54">
        <f t="shared" si="246"/>
        <v>0</v>
      </c>
      <c r="AI439" s="54">
        <f t="shared" si="246"/>
        <v>0</v>
      </c>
      <c r="AJ439" s="54">
        <f t="shared" si="246"/>
        <v>0</v>
      </c>
      <c r="AK439" s="54">
        <f t="shared" si="246"/>
        <v>0</v>
      </c>
      <c r="AL439" s="54">
        <f t="shared" si="246"/>
        <v>0</v>
      </c>
      <c r="AM439" s="54">
        <f t="shared" si="246"/>
        <v>0</v>
      </c>
      <c r="AN439" s="54">
        <f t="shared" si="246"/>
        <v>0</v>
      </c>
      <c r="AO439" s="54">
        <f t="shared" si="246"/>
        <v>0</v>
      </c>
      <c r="AP439" s="54">
        <f t="shared" si="246"/>
        <v>0</v>
      </c>
      <c r="AQ439" s="54">
        <f t="shared" si="246"/>
        <v>0</v>
      </c>
      <c r="AR439" s="49">
        <f t="shared" si="232"/>
        <v>0</v>
      </c>
      <c r="AT439" s="46">
        <f t="shared" si="222"/>
        <v>0</v>
      </c>
      <c r="AU439" s="46">
        <f t="shared" si="222"/>
        <v>0</v>
      </c>
      <c r="AV439" s="46">
        <f>M439/12</f>
        <v>0</v>
      </c>
      <c r="AW439" s="46">
        <f t="shared" si="223"/>
        <v>0</v>
      </c>
      <c r="AX439" s="46">
        <f t="shared" si="224"/>
        <v>0</v>
      </c>
      <c r="AY439" s="46">
        <f t="shared" si="242"/>
        <v>0</v>
      </c>
    </row>
    <row r="440" spans="4:51" s="1" customFormat="1" ht="15.75" hidden="1">
      <c r="D440" s="41"/>
      <c r="E440" s="49"/>
      <c r="F440" s="49"/>
      <c r="G440" s="49"/>
      <c r="H440" s="49"/>
      <c r="I440" s="49"/>
      <c r="J440" s="49"/>
      <c r="K440" s="60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  <c r="AR440" s="49">
        <f t="shared" si="232"/>
        <v>0</v>
      </c>
      <c r="AT440" s="46">
        <f t="shared" si="222"/>
        <v>0</v>
      </c>
      <c r="AU440" s="46">
        <f t="shared" si="222"/>
        <v>0</v>
      </c>
      <c r="AV440" s="46">
        <f>M440/12</f>
        <v>0</v>
      </c>
      <c r="AW440" s="46">
        <f t="shared" si="223"/>
        <v>0</v>
      </c>
      <c r="AX440" s="46">
        <f t="shared" si="224"/>
        <v>0</v>
      </c>
      <c r="AY440" s="46">
        <f t="shared" si="242"/>
        <v>0</v>
      </c>
    </row>
    <row r="441" spans="4:51" s="1" customFormat="1" ht="26.25" customHeight="1" hidden="1">
      <c r="D441" s="41"/>
      <c r="E441" s="49"/>
      <c r="F441" s="49"/>
      <c r="G441" s="49"/>
      <c r="H441" s="49"/>
      <c r="I441" s="49"/>
      <c r="J441" s="49"/>
      <c r="K441" s="60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  <c r="AR441" s="49">
        <f t="shared" si="232"/>
        <v>0</v>
      </c>
      <c r="AT441" s="46">
        <f t="shared" si="222"/>
        <v>0</v>
      </c>
      <c r="AU441" s="46">
        <f t="shared" si="222"/>
        <v>0</v>
      </c>
      <c r="AV441" s="46">
        <f>M441/12</f>
        <v>0</v>
      </c>
      <c r="AW441" s="46">
        <f t="shared" si="223"/>
        <v>0</v>
      </c>
      <c r="AX441" s="46">
        <f t="shared" si="224"/>
        <v>0</v>
      </c>
      <c r="AY441" s="46">
        <f t="shared" si="242"/>
        <v>0</v>
      </c>
    </row>
    <row r="442" spans="4:51" s="2" customFormat="1" ht="63" hidden="1">
      <c r="D442" s="67">
        <v>70732</v>
      </c>
      <c r="E442" s="48" t="s">
        <v>86</v>
      </c>
      <c r="F442" s="49"/>
      <c r="G442" s="49"/>
      <c r="H442" s="49"/>
      <c r="I442" s="49"/>
      <c r="J442" s="49"/>
      <c r="K442" s="50">
        <v>0</v>
      </c>
      <c r="L442" s="49">
        <v>0</v>
      </c>
      <c r="M442" s="49"/>
      <c r="N442" s="49">
        <v>0</v>
      </c>
      <c r="O442" s="49">
        <v>0</v>
      </c>
      <c r="P442" s="49">
        <v>0</v>
      </c>
      <c r="Q442" s="49">
        <v>0</v>
      </c>
      <c r="R442" s="49">
        <v>0</v>
      </c>
      <c r="S442" s="49">
        <v>0</v>
      </c>
      <c r="T442" s="49">
        <v>0</v>
      </c>
      <c r="U442" s="49">
        <v>0</v>
      </c>
      <c r="V442" s="49"/>
      <c r="W442" s="49">
        <v>0</v>
      </c>
      <c r="X442" s="49">
        <v>0</v>
      </c>
      <c r="Y442" s="49">
        <v>0</v>
      </c>
      <c r="Z442" s="49">
        <v>0</v>
      </c>
      <c r="AA442" s="49">
        <v>0</v>
      </c>
      <c r="AB442" s="49">
        <v>0</v>
      </c>
      <c r="AC442" s="49">
        <v>0</v>
      </c>
      <c r="AD442" s="49">
        <v>0</v>
      </c>
      <c r="AE442" s="49">
        <v>0</v>
      </c>
      <c r="AF442" s="49">
        <v>0</v>
      </c>
      <c r="AG442" s="49">
        <v>0</v>
      </c>
      <c r="AH442" s="49">
        <v>0</v>
      </c>
      <c r="AI442" s="49">
        <v>0</v>
      </c>
      <c r="AJ442" s="49">
        <v>0</v>
      </c>
      <c r="AK442" s="49">
        <v>0</v>
      </c>
      <c r="AL442" s="49">
        <v>0</v>
      </c>
      <c r="AM442" s="49">
        <v>0</v>
      </c>
      <c r="AN442" s="49">
        <v>0</v>
      </c>
      <c r="AO442" s="49">
        <v>0</v>
      </c>
      <c r="AP442" s="49">
        <v>0</v>
      </c>
      <c r="AQ442" s="49">
        <v>0</v>
      </c>
      <c r="AR442" s="49">
        <f t="shared" si="232"/>
        <v>0</v>
      </c>
      <c r="AT442" s="46">
        <f t="shared" si="222"/>
        <v>0</v>
      </c>
      <c r="AU442" s="46">
        <f t="shared" si="222"/>
        <v>0</v>
      </c>
      <c r="AV442" s="46">
        <f>M442/12</f>
        <v>0</v>
      </c>
      <c r="AW442" s="46">
        <f t="shared" si="223"/>
        <v>0</v>
      </c>
      <c r="AX442" s="46">
        <f t="shared" si="224"/>
        <v>0</v>
      </c>
      <c r="AY442" s="46">
        <f t="shared" si="242"/>
        <v>0</v>
      </c>
    </row>
    <row r="443" spans="4:51" s="1" customFormat="1" ht="15.75" hidden="1">
      <c r="D443" s="51"/>
      <c r="E443" s="52" t="s">
        <v>22</v>
      </c>
      <c r="F443" s="49"/>
      <c r="G443" s="49"/>
      <c r="H443" s="49"/>
      <c r="I443" s="49"/>
      <c r="J443" s="49"/>
      <c r="K443" s="53">
        <f aca="true" t="shared" si="247" ref="K443:AQ443">ROUND((K442*K$2/100),1)</f>
        <v>0</v>
      </c>
      <c r="L443" s="54">
        <f t="shared" si="247"/>
        <v>0</v>
      </c>
      <c r="M443" s="54"/>
      <c r="N443" s="54">
        <f t="shared" si="247"/>
        <v>0</v>
      </c>
      <c r="O443" s="54">
        <f t="shared" si="247"/>
        <v>0</v>
      </c>
      <c r="P443" s="54">
        <f t="shared" si="247"/>
        <v>0</v>
      </c>
      <c r="Q443" s="54">
        <f t="shared" si="247"/>
        <v>0</v>
      </c>
      <c r="R443" s="54">
        <f t="shared" si="247"/>
        <v>0</v>
      </c>
      <c r="S443" s="54">
        <f t="shared" si="247"/>
        <v>0</v>
      </c>
      <c r="T443" s="54">
        <f t="shared" si="247"/>
        <v>0</v>
      </c>
      <c r="U443" s="54">
        <f t="shared" si="247"/>
        <v>0</v>
      </c>
      <c r="V443" s="54"/>
      <c r="W443" s="54"/>
      <c r="X443" s="54">
        <f t="shared" si="247"/>
        <v>0</v>
      </c>
      <c r="Y443" s="54">
        <f t="shared" si="247"/>
        <v>0</v>
      </c>
      <c r="Z443" s="54">
        <f t="shared" si="247"/>
        <v>0</v>
      </c>
      <c r="AA443" s="54">
        <f t="shared" si="247"/>
        <v>0</v>
      </c>
      <c r="AB443" s="54">
        <f t="shared" si="247"/>
        <v>0</v>
      </c>
      <c r="AC443" s="54">
        <f t="shared" si="247"/>
        <v>0</v>
      </c>
      <c r="AD443" s="54">
        <f t="shared" si="247"/>
        <v>0</v>
      </c>
      <c r="AE443" s="54">
        <f t="shared" si="247"/>
        <v>0</v>
      </c>
      <c r="AF443" s="54">
        <f t="shared" si="247"/>
        <v>0</v>
      </c>
      <c r="AG443" s="54">
        <f t="shared" si="247"/>
        <v>0</v>
      </c>
      <c r="AH443" s="54">
        <f t="shared" si="247"/>
        <v>0</v>
      </c>
      <c r="AI443" s="54">
        <f t="shared" si="247"/>
        <v>0</v>
      </c>
      <c r="AJ443" s="54">
        <f t="shared" si="247"/>
        <v>0</v>
      </c>
      <c r="AK443" s="54">
        <f t="shared" si="247"/>
        <v>0</v>
      </c>
      <c r="AL443" s="54">
        <f t="shared" si="247"/>
        <v>0</v>
      </c>
      <c r="AM443" s="54">
        <f t="shared" si="247"/>
        <v>0</v>
      </c>
      <c r="AN443" s="54">
        <f t="shared" si="247"/>
        <v>0</v>
      </c>
      <c r="AO443" s="54">
        <f t="shared" si="247"/>
        <v>0</v>
      </c>
      <c r="AP443" s="54">
        <f t="shared" si="247"/>
        <v>0</v>
      </c>
      <c r="AQ443" s="54">
        <f t="shared" si="247"/>
        <v>0</v>
      </c>
      <c r="AR443" s="49">
        <f t="shared" si="232"/>
        <v>0</v>
      </c>
      <c r="AS443" s="1" t="b">
        <f>SUM(K442:Z442)=AR442</f>
        <v>1</v>
      </c>
      <c r="AT443" s="46">
        <f t="shared" si="222"/>
        <v>0</v>
      </c>
      <c r="AU443" s="46">
        <f t="shared" si="222"/>
        <v>0</v>
      </c>
      <c r="AV443" s="46">
        <f>M443/12</f>
        <v>0</v>
      </c>
      <c r="AW443" s="46">
        <f t="shared" si="223"/>
        <v>0</v>
      </c>
      <c r="AX443" s="46">
        <f t="shared" si="224"/>
        <v>0</v>
      </c>
      <c r="AY443" s="46">
        <f t="shared" si="242"/>
        <v>0</v>
      </c>
    </row>
    <row r="444" spans="4:51" s="1" customFormat="1" ht="15.75" hidden="1">
      <c r="D444" s="51"/>
      <c r="E444" s="52" t="s">
        <v>23</v>
      </c>
      <c r="F444" s="49"/>
      <c r="G444" s="49"/>
      <c r="H444" s="49"/>
      <c r="I444" s="49"/>
      <c r="J444" s="49"/>
      <c r="K444" s="53">
        <f aca="true" t="shared" si="248" ref="K444:AQ444">ROUND((K442*K$3/100),1)</f>
        <v>0</v>
      </c>
      <c r="L444" s="54">
        <f t="shared" si="248"/>
        <v>0</v>
      </c>
      <c r="M444" s="54"/>
      <c r="N444" s="54">
        <f t="shared" si="248"/>
        <v>0</v>
      </c>
      <c r="O444" s="54">
        <f t="shared" si="248"/>
        <v>0</v>
      </c>
      <c r="P444" s="54">
        <f t="shared" si="248"/>
        <v>0</v>
      </c>
      <c r="Q444" s="54">
        <f t="shared" si="248"/>
        <v>0</v>
      </c>
      <c r="R444" s="54">
        <f t="shared" si="248"/>
        <v>0</v>
      </c>
      <c r="S444" s="54">
        <f t="shared" si="248"/>
        <v>0</v>
      </c>
      <c r="T444" s="54">
        <f t="shared" si="248"/>
        <v>0</v>
      </c>
      <c r="U444" s="54">
        <f t="shared" si="248"/>
        <v>0</v>
      </c>
      <c r="V444" s="54"/>
      <c r="W444" s="54"/>
      <c r="X444" s="54">
        <f t="shared" si="248"/>
        <v>0</v>
      </c>
      <c r="Y444" s="54">
        <f t="shared" si="248"/>
        <v>0</v>
      </c>
      <c r="Z444" s="54">
        <f t="shared" si="248"/>
        <v>0</v>
      </c>
      <c r="AA444" s="54">
        <f t="shared" si="248"/>
        <v>0</v>
      </c>
      <c r="AB444" s="54">
        <f t="shared" si="248"/>
        <v>0</v>
      </c>
      <c r="AC444" s="54">
        <f t="shared" si="248"/>
        <v>0</v>
      </c>
      <c r="AD444" s="54">
        <f t="shared" si="248"/>
        <v>0</v>
      </c>
      <c r="AE444" s="54">
        <f t="shared" si="248"/>
        <v>0</v>
      </c>
      <c r="AF444" s="54">
        <f t="shared" si="248"/>
        <v>0</v>
      </c>
      <c r="AG444" s="54">
        <f t="shared" si="248"/>
        <v>0</v>
      </c>
      <c r="AH444" s="54">
        <f t="shared" si="248"/>
        <v>0</v>
      </c>
      <c r="AI444" s="54">
        <f t="shared" si="248"/>
        <v>0</v>
      </c>
      <c r="AJ444" s="54">
        <f t="shared" si="248"/>
        <v>0</v>
      </c>
      <c r="AK444" s="54">
        <f t="shared" si="248"/>
        <v>0</v>
      </c>
      <c r="AL444" s="54">
        <f t="shared" si="248"/>
        <v>0</v>
      </c>
      <c r="AM444" s="54">
        <f t="shared" si="248"/>
        <v>0</v>
      </c>
      <c r="AN444" s="54">
        <f t="shared" si="248"/>
        <v>0</v>
      </c>
      <c r="AO444" s="54">
        <f t="shared" si="248"/>
        <v>0</v>
      </c>
      <c r="AP444" s="54">
        <f t="shared" si="248"/>
        <v>0</v>
      </c>
      <c r="AQ444" s="54">
        <f t="shared" si="248"/>
        <v>0</v>
      </c>
      <c r="AR444" s="49">
        <f t="shared" si="232"/>
        <v>0</v>
      </c>
      <c r="AT444" s="46">
        <f t="shared" si="222"/>
        <v>0</v>
      </c>
      <c r="AU444" s="46">
        <f t="shared" si="222"/>
        <v>0</v>
      </c>
      <c r="AV444" s="46">
        <f>M444/12</f>
        <v>0</v>
      </c>
      <c r="AW444" s="46">
        <f t="shared" si="223"/>
        <v>0</v>
      </c>
      <c r="AX444" s="46">
        <f t="shared" si="224"/>
        <v>0</v>
      </c>
      <c r="AY444" s="46">
        <f t="shared" si="242"/>
        <v>0</v>
      </c>
    </row>
    <row r="445" spans="4:51" s="1" customFormat="1" ht="15.75" hidden="1">
      <c r="D445" s="51"/>
      <c r="E445" s="52" t="s">
        <v>24</v>
      </c>
      <c r="F445" s="49"/>
      <c r="G445" s="49"/>
      <c r="H445" s="49"/>
      <c r="I445" s="49"/>
      <c r="J445" s="49"/>
      <c r="K445" s="53">
        <f aca="true" t="shared" si="249" ref="K445:AQ445">ROUND((K442*K$4/100),1)</f>
        <v>0</v>
      </c>
      <c r="L445" s="54">
        <f t="shared" si="249"/>
        <v>0</v>
      </c>
      <c r="M445" s="54"/>
      <c r="N445" s="54">
        <f t="shared" si="249"/>
        <v>0</v>
      </c>
      <c r="O445" s="54">
        <f t="shared" si="249"/>
        <v>0</v>
      </c>
      <c r="P445" s="54">
        <f t="shared" si="249"/>
        <v>0</v>
      </c>
      <c r="Q445" s="54">
        <f t="shared" si="249"/>
        <v>0</v>
      </c>
      <c r="R445" s="54">
        <f t="shared" si="249"/>
        <v>0</v>
      </c>
      <c r="S445" s="54">
        <f t="shared" si="249"/>
        <v>0</v>
      </c>
      <c r="T445" s="54">
        <f t="shared" si="249"/>
        <v>0</v>
      </c>
      <c r="U445" s="54">
        <f t="shared" si="249"/>
        <v>0</v>
      </c>
      <c r="V445" s="54"/>
      <c r="W445" s="54"/>
      <c r="X445" s="54">
        <f t="shared" si="249"/>
        <v>0</v>
      </c>
      <c r="Y445" s="54">
        <f t="shared" si="249"/>
        <v>0</v>
      </c>
      <c r="Z445" s="54">
        <f t="shared" si="249"/>
        <v>0</v>
      </c>
      <c r="AA445" s="54">
        <f t="shared" si="249"/>
        <v>0</v>
      </c>
      <c r="AB445" s="54">
        <f t="shared" si="249"/>
        <v>0</v>
      </c>
      <c r="AC445" s="54">
        <f t="shared" si="249"/>
        <v>0</v>
      </c>
      <c r="AD445" s="54">
        <f t="shared" si="249"/>
        <v>0</v>
      </c>
      <c r="AE445" s="54">
        <f t="shared" si="249"/>
        <v>0</v>
      </c>
      <c r="AF445" s="54">
        <f t="shared" si="249"/>
        <v>0</v>
      </c>
      <c r="AG445" s="54">
        <f t="shared" si="249"/>
        <v>0</v>
      </c>
      <c r="AH445" s="54">
        <f t="shared" si="249"/>
        <v>0</v>
      </c>
      <c r="AI445" s="54">
        <f t="shared" si="249"/>
        <v>0</v>
      </c>
      <c r="AJ445" s="54">
        <f t="shared" si="249"/>
        <v>0</v>
      </c>
      <c r="AK445" s="54">
        <f t="shared" si="249"/>
        <v>0</v>
      </c>
      <c r="AL445" s="54">
        <f t="shared" si="249"/>
        <v>0</v>
      </c>
      <c r="AM445" s="54">
        <f t="shared" si="249"/>
        <v>0</v>
      </c>
      <c r="AN445" s="54">
        <f t="shared" si="249"/>
        <v>0</v>
      </c>
      <c r="AO445" s="54">
        <f t="shared" si="249"/>
        <v>0</v>
      </c>
      <c r="AP445" s="54">
        <f t="shared" si="249"/>
        <v>0</v>
      </c>
      <c r="AQ445" s="54">
        <f t="shared" si="249"/>
        <v>0</v>
      </c>
      <c r="AR445" s="49">
        <f t="shared" si="232"/>
        <v>0</v>
      </c>
      <c r="AT445" s="46">
        <f t="shared" si="222"/>
        <v>0</v>
      </c>
      <c r="AU445" s="46">
        <f t="shared" si="222"/>
        <v>0</v>
      </c>
      <c r="AV445" s="46">
        <f>M445/12</f>
        <v>0</v>
      </c>
      <c r="AW445" s="46">
        <f t="shared" si="223"/>
        <v>0</v>
      </c>
      <c r="AX445" s="46">
        <f t="shared" si="224"/>
        <v>0</v>
      </c>
      <c r="AY445" s="46">
        <f t="shared" si="242"/>
        <v>0</v>
      </c>
    </row>
    <row r="446" spans="4:51" s="1" customFormat="1" ht="15.75" hidden="1">
      <c r="D446" s="51" t="s">
        <v>25</v>
      </c>
      <c r="E446" s="52" t="s">
        <v>26</v>
      </c>
      <c r="F446" s="49"/>
      <c r="G446" s="49"/>
      <c r="H446" s="49"/>
      <c r="I446" s="49"/>
      <c r="J446" s="49"/>
      <c r="K446" s="53">
        <f aca="true" t="shared" si="250" ref="K446:AQ446">K442-K443-K444-K445</f>
        <v>0</v>
      </c>
      <c r="L446" s="54">
        <f t="shared" si="250"/>
        <v>0</v>
      </c>
      <c r="M446" s="54"/>
      <c r="N446" s="54">
        <f t="shared" si="250"/>
        <v>0</v>
      </c>
      <c r="O446" s="54">
        <f t="shared" si="250"/>
        <v>0</v>
      </c>
      <c r="P446" s="54">
        <f t="shared" si="250"/>
        <v>0</v>
      </c>
      <c r="Q446" s="54">
        <f t="shared" si="250"/>
        <v>0</v>
      </c>
      <c r="R446" s="54">
        <f t="shared" si="250"/>
        <v>0</v>
      </c>
      <c r="S446" s="54">
        <f t="shared" si="250"/>
        <v>0</v>
      </c>
      <c r="T446" s="54">
        <f t="shared" si="250"/>
        <v>0</v>
      </c>
      <c r="U446" s="54">
        <f t="shared" si="250"/>
        <v>0</v>
      </c>
      <c r="V446" s="54"/>
      <c r="W446" s="54"/>
      <c r="X446" s="54">
        <f t="shared" si="250"/>
        <v>0</v>
      </c>
      <c r="Y446" s="54">
        <f t="shared" si="250"/>
        <v>0</v>
      </c>
      <c r="Z446" s="54">
        <f t="shared" si="250"/>
        <v>0</v>
      </c>
      <c r="AA446" s="54">
        <f t="shared" si="250"/>
        <v>0</v>
      </c>
      <c r="AB446" s="54">
        <f t="shared" si="250"/>
        <v>0</v>
      </c>
      <c r="AC446" s="54">
        <f t="shared" si="250"/>
        <v>0</v>
      </c>
      <c r="AD446" s="54">
        <f t="shared" si="250"/>
        <v>0</v>
      </c>
      <c r="AE446" s="54">
        <f t="shared" si="250"/>
        <v>0</v>
      </c>
      <c r="AF446" s="54">
        <f t="shared" si="250"/>
        <v>0</v>
      </c>
      <c r="AG446" s="54">
        <f t="shared" si="250"/>
        <v>0</v>
      </c>
      <c r="AH446" s="54">
        <f t="shared" si="250"/>
        <v>0</v>
      </c>
      <c r="AI446" s="54">
        <f t="shared" si="250"/>
        <v>0</v>
      </c>
      <c r="AJ446" s="54">
        <f t="shared" si="250"/>
        <v>0</v>
      </c>
      <c r="AK446" s="54">
        <f t="shared" si="250"/>
        <v>0</v>
      </c>
      <c r="AL446" s="54">
        <f t="shared" si="250"/>
        <v>0</v>
      </c>
      <c r="AM446" s="54">
        <f t="shared" si="250"/>
        <v>0</v>
      </c>
      <c r="AN446" s="54">
        <f t="shared" si="250"/>
        <v>0</v>
      </c>
      <c r="AO446" s="54">
        <f t="shared" si="250"/>
        <v>0</v>
      </c>
      <c r="AP446" s="54">
        <f t="shared" si="250"/>
        <v>0</v>
      </c>
      <c r="AQ446" s="54">
        <f t="shared" si="250"/>
        <v>0</v>
      </c>
      <c r="AR446" s="49">
        <f t="shared" si="232"/>
        <v>0</v>
      </c>
      <c r="AT446" s="46">
        <f t="shared" si="222"/>
        <v>0</v>
      </c>
      <c r="AU446" s="46">
        <f t="shared" si="222"/>
        <v>0</v>
      </c>
      <c r="AV446" s="46">
        <f>M446/12</f>
        <v>0</v>
      </c>
      <c r="AW446" s="46">
        <f t="shared" si="223"/>
        <v>0</v>
      </c>
      <c r="AX446" s="46">
        <f t="shared" si="224"/>
        <v>0</v>
      </c>
      <c r="AY446" s="46">
        <f t="shared" si="242"/>
        <v>0</v>
      </c>
    </row>
    <row r="447" spans="4:51" s="1" customFormat="1" ht="15.75" hidden="1">
      <c r="D447" s="41"/>
      <c r="E447" s="49"/>
      <c r="F447" s="49"/>
      <c r="G447" s="49"/>
      <c r="H447" s="49"/>
      <c r="I447" s="49"/>
      <c r="J447" s="49"/>
      <c r="K447" s="60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  <c r="AR447" s="49">
        <f t="shared" si="232"/>
        <v>0</v>
      </c>
      <c r="AT447" s="46">
        <f t="shared" si="222"/>
        <v>0</v>
      </c>
      <c r="AU447" s="46">
        <f t="shared" si="222"/>
        <v>0</v>
      </c>
      <c r="AV447" s="46">
        <f>M447/12</f>
        <v>0</v>
      </c>
      <c r="AW447" s="46">
        <f t="shared" si="223"/>
        <v>0</v>
      </c>
      <c r="AX447" s="46">
        <f t="shared" si="224"/>
        <v>0</v>
      </c>
      <c r="AY447" s="46">
        <f t="shared" si="242"/>
        <v>0</v>
      </c>
    </row>
    <row r="448" spans="4:51" s="1" customFormat="1" ht="6" customHeight="1" hidden="1">
      <c r="D448" s="41"/>
      <c r="E448" s="49"/>
      <c r="F448" s="49"/>
      <c r="G448" s="49"/>
      <c r="H448" s="49"/>
      <c r="I448" s="49"/>
      <c r="J448" s="49"/>
      <c r="K448" s="60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  <c r="AR448" s="49">
        <f t="shared" si="232"/>
        <v>0</v>
      </c>
      <c r="AT448" s="46">
        <f t="shared" si="222"/>
        <v>0</v>
      </c>
      <c r="AU448" s="46">
        <f t="shared" si="222"/>
        <v>0</v>
      </c>
      <c r="AV448" s="46">
        <f>M448/12</f>
        <v>0</v>
      </c>
      <c r="AW448" s="46">
        <f t="shared" si="223"/>
        <v>0</v>
      </c>
      <c r="AX448" s="46">
        <f t="shared" si="224"/>
        <v>0</v>
      </c>
      <c r="AY448" s="46">
        <f t="shared" si="242"/>
        <v>0</v>
      </c>
    </row>
    <row r="449" spans="4:51" s="2" customFormat="1" ht="1.5" customHeight="1" hidden="1">
      <c r="D449" s="67">
        <v>70735</v>
      </c>
      <c r="E449" s="48" t="s">
        <v>87</v>
      </c>
      <c r="F449" s="49"/>
      <c r="G449" s="49"/>
      <c r="H449" s="49"/>
      <c r="I449" s="49"/>
      <c r="J449" s="49"/>
      <c r="K449" s="50">
        <v>0</v>
      </c>
      <c r="L449" s="49">
        <v>0</v>
      </c>
      <c r="M449" s="49"/>
      <c r="N449" s="49">
        <v>0</v>
      </c>
      <c r="O449" s="49">
        <v>0</v>
      </c>
      <c r="P449" s="49">
        <v>0</v>
      </c>
      <c r="Q449" s="49">
        <v>0</v>
      </c>
      <c r="R449" s="49">
        <v>0</v>
      </c>
      <c r="S449" s="49">
        <v>0</v>
      </c>
      <c r="T449" s="49">
        <v>0</v>
      </c>
      <c r="U449" s="49">
        <v>0</v>
      </c>
      <c r="V449" s="49"/>
      <c r="W449" s="49"/>
      <c r="X449" s="49">
        <v>0</v>
      </c>
      <c r="Y449" s="49">
        <v>0</v>
      </c>
      <c r="Z449" s="49">
        <v>0</v>
      </c>
      <c r="AA449" s="49">
        <v>0</v>
      </c>
      <c r="AB449" s="49">
        <v>0</v>
      </c>
      <c r="AC449" s="49">
        <v>0</v>
      </c>
      <c r="AD449" s="49">
        <v>0</v>
      </c>
      <c r="AE449" s="49">
        <v>0</v>
      </c>
      <c r="AF449" s="49">
        <v>0</v>
      </c>
      <c r="AG449" s="49">
        <v>0</v>
      </c>
      <c r="AH449" s="49">
        <v>0</v>
      </c>
      <c r="AI449" s="49">
        <v>0</v>
      </c>
      <c r="AJ449" s="49">
        <v>0</v>
      </c>
      <c r="AK449" s="49">
        <v>0</v>
      </c>
      <c r="AL449" s="49">
        <v>0</v>
      </c>
      <c r="AM449" s="49">
        <v>0</v>
      </c>
      <c r="AN449" s="49">
        <v>0</v>
      </c>
      <c r="AO449" s="49">
        <v>0</v>
      </c>
      <c r="AP449" s="49">
        <v>0</v>
      </c>
      <c r="AQ449" s="49">
        <v>0</v>
      </c>
      <c r="AR449" s="49">
        <f t="shared" si="232"/>
        <v>0</v>
      </c>
      <c r="AT449" s="46">
        <f t="shared" si="222"/>
        <v>0</v>
      </c>
      <c r="AU449" s="46">
        <f t="shared" si="222"/>
        <v>0</v>
      </c>
      <c r="AV449" s="46">
        <f>M449/12</f>
        <v>0</v>
      </c>
      <c r="AW449" s="46">
        <f t="shared" si="223"/>
        <v>0</v>
      </c>
      <c r="AX449" s="46">
        <f t="shared" si="224"/>
        <v>0</v>
      </c>
      <c r="AY449" s="46">
        <f t="shared" si="242"/>
        <v>0</v>
      </c>
    </row>
    <row r="450" spans="4:51" s="1" customFormat="1" ht="15.75" hidden="1">
      <c r="D450" s="51"/>
      <c r="E450" s="52" t="s">
        <v>22</v>
      </c>
      <c r="F450" s="49"/>
      <c r="G450" s="49"/>
      <c r="H450" s="49"/>
      <c r="I450" s="49"/>
      <c r="J450" s="49"/>
      <c r="K450" s="53">
        <f aca="true" t="shared" si="251" ref="K450:AQ450">ROUND((K449*K$2/100),1)</f>
        <v>0</v>
      </c>
      <c r="L450" s="54">
        <f t="shared" si="251"/>
        <v>0</v>
      </c>
      <c r="M450" s="54"/>
      <c r="N450" s="54">
        <f t="shared" si="251"/>
        <v>0</v>
      </c>
      <c r="O450" s="54">
        <f t="shared" si="251"/>
        <v>0</v>
      </c>
      <c r="P450" s="54">
        <f t="shared" si="251"/>
        <v>0</v>
      </c>
      <c r="Q450" s="54">
        <f t="shared" si="251"/>
        <v>0</v>
      </c>
      <c r="R450" s="54">
        <f t="shared" si="251"/>
        <v>0</v>
      </c>
      <c r="S450" s="54">
        <f t="shared" si="251"/>
        <v>0</v>
      </c>
      <c r="T450" s="54">
        <f t="shared" si="251"/>
        <v>0</v>
      </c>
      <c r="U450" s="54">
        <f t="shared" si="251"/>
        <v>0</v>
      </c>
      <c r="V450" s="54"/>
      <c r="W450" s="54"/>
      <c r="X450" s="54">
        <f t="shared" si="251"/>
        <v>0</v>
      </c>
      <c r="Y450" s="54">
        <f t="shared" si="251"/>
        <v>0</v>
      </c>
      <c r="Z450" s="54">
        <f t="shared" si="251"/>
        <v>0</v>
      </c>
      <c r="AA450" s="54">
        <f t="shared" si="251"/>
        <v>0</v>
      </c>
      <c r="AB450" s="54">
        <f t="shared" si="251"/>
        <v>0</v>
      </c>
      <c r="AC450" s="54">
        <f t="shared" si="251"/>
        <v>0</v>
      </c>
      <c r="AD450" s="54">
        <f t="shared" si="251"/>
        <v>0</v>
      </c>
      <c r="AE450" s="54">
        <f t="shared" si="251"/>
        <v>0</v>
      </c>
      <c r="AF450" s="54">
        <f t="shared" si="251"/>
        <v>0</v>
      </c>
      <c r="AG450" s="54">
        <f t="shared" si="251"/>
        <v>0</v>
      </c>
      <c r="AH450" s="54">
        <f t="shared" si="251"/>
        <v>0</v>
      </c>
      <c r="AI450" s="54">
        <f t="shared" si="251"/>
        <v>0</v>
      </c>
      <c r="AJ450" s="54">
        <f t="shared" si="251"/>
        <v>0</v>
      </c>
      <c r="AK450" s="54">
        <f t="shared" si="251"/>
        <v>0</v>
      </c>
      <c r="AL450" s="54">
        <f t="shared" si="251"/>
        <v>0</v>
      </c>
      <c r="AM450" s="54">
        <f t="shared" si="251"/>
        <v>0</v>
      </c>
      <c r="AN450" s="54">
        <f t="shared" si="251"/>
        <v>0</v>
      </c>
      <c r="AO450" s="54">
        <f t="shared" si="251"/>
        <v>0</v>
      </c>
      <c r="AP450" s="54">
        <f t="shared" si="251"/>
        <v>0</v>
      </c>
      <c r="AQ450" s="54">
        <f t="shared" si="251"/>
        <v>0</v>
      </c>
      <c r="AR450" s="49">
        <f t="shared" si="232"/>
        <v>0</v>
      </c>
      <c r="AS450" s="1" t="b">
        <f>SUM(K449:Z449)=AR449</f>
        <v>1</v>
      </c>
      <c r="AT450" s="46">
        <f t="shared" si="222"/>
        <v>0</v>
      </c>
      <c r="AU450" s="46">
        <f t="shared" si="222"/>
        <v>0</v>
      </c>
      <c r="AV450" s="46">
        <f>M450/12</f>
        <v>0</v>
      </c>
      <c r="AW450" s="46">
        <f t="shared" si="223"/>
        <v>0</v>
      </c>
      <c r="AX450" s="46">
        <f t="shared" si="224"/>
        <v>0</v>
      </c>
      <c r="AY450" s="46">
        <f t="shared" si="242"/>
        <v>0</v>
      </c>
    </row>
    <row r="451" spans="4:51" s="1" customFormat="1" ht="15.75" hidden="1">
      <c r="D451" s="51"/>
      <c r="E451" s="52" t="s">
        <v>23</v>
      </c>
      <c r="F451" s="49"/>
      <c r="G451" s="49"/>
      <c r="H451" s="49"/>
      <c r="I451" s="49"/>
      <c r="J451" s="49"/>
      <c r="K451" s="53">
        <f aca="true" t="shared" si="252" ref="K451:AQ451">ROUND((K449*K$3/100),1)</f>
        <v>0</v>
      </c>
      <c r="L451" s="54">
        <f t="shared" si="252"/>
        <v>0</v>
      </c>
      <c r="M451" s="54"/>
      <c r="N451" s="54">
        <f t="shared" si="252"/>
        <v>0</v>
      </c>
      <c r="O451" s="54">
        <f t="shared" si="252"/>
        <v>0</v>
      </c>
      <c r="P451" s="54">
        <f t="shared" si="252"/>
        <v>0</v>
      </c>
      <c r="Q451" s="54">
        <f t="shared" si="252"/>
        <v>0</v>
      </c>
      <c r="R451" s="54">
        <f t="shared" si="252"/>
        <v>0</v>
      </c>
      <c r="S451" s="54">
        <f t="shared" si="252"/>
        <v>0</v>
      </c>
      <c r="T451" s="54">
        <f t="shared" si="252"/>
        <v>0</v>
      </c>
      <c r="U451" s="54">
        <f t="shared" si="252"/>
        <v>0</v>
      </c>
      <c r="V451" s="54"/>
      <c r="W451" s="54"/>
      <c r="X451" s="54">
        <f t="shared" si="252"/>
        <v>0</v>
      </c>
      <c r="Y451" s="54">
        <f t="shared" si="252"/>
        <v>0</v>
      </c>
      <c r="Z451" s="54">
        <f t="shared" si="252"/>
        <v>0</v>
      </c>
      <c r="AA451" s="54">
        <f t="shared" si="252"/>
        <v>0</v>
      </c>
      <c r="AB451" s="54">
        <f t="shared" si="252"/>
        <v>0</v>
      </c>
      <c r="AC451" s="54">
        <f t="shared" si="252"/>
        <v>0</v>
      </c>
      <c r="AD451" s="54">
        <f t="shared" si="252"/>
        <v>0</v>
      </c>
      <c r="AE451" s="54">
        <f t="shared" si="252"/>
        <v>0</v>
      </c>
      <c r="AF451" s="54">
        <f t="shared" si="252"/>
        <v>0</v>
      </c>
      <c r="AG451" s="54">
        <f t="shared" si="252"/>
        <v>0</v>
      </c>
      <c r="AH451" s="54">
        <f t="shared" si="252"/>
        <v>0</v>
      </c>
      <c r="AI451" s="54">
        <f t="shared" si="252"/>
        <v>0</v>
      </c>
      <c r="AJ451" s="54">
        <f t="shared" si="252"/>
        <v>0</v>
      </c>
      <c r="AK451" s="54">
        <f t="shared" si="252"/>
        <v>0</v>
      </c>
      <c r="AL451" s="54">
        <f t="shared" si="252"/>
        <v>0</v>
      </c>
      <c r="AM451" s="54">
        <f t="shared" si="252"/>
        <v>0</v>
      </c>
      <c r="AN451" s="54">
        <f t="shared" si="252"/>
        <v>0</v>
      </c>
      <c r="AO451" s="54">
        <f t="shared" si="252"/>
        <v>0</v>
      </c>
      <c r="AP451" s="54">
        <f t="shared" si="252"/>
        <v>0</v>
      </c>
      <c r="AQ451" s="54">
        <f t="shared" si="252"/>
        <v>0</v>
      </c>
      <c r="AR451" s="49">
        <f t="shared" si="232"/>
        <v>0</v>
      </c>
      <c r="AT451" s="46">
        <f t="shared" si="222"/>
        <v>0</v>
      </c>
      <c r="AU451" s="46">
        <f t="shared" si="222"/>
        <v>0</v>
      </c>
      <c r="AV451" s="46">
        <f>M451/12</f>
        <v>0</v>
      </c>
      <c r="AW451" s="46">
        <f t="shared" si="223"/>
        <v>0</v>
      </c>
      <c r="AX451" s="46">
        <f t="shared" si="224"/>
        <v>0</v>
      </c>
      <c r="AY451" s="46">
        <f t="shared" si="242"/>
        <v>0</v>
      </c>
    </row>
    <row r="452" spans="4:51" s="1" customFormat="1" ht="15.75" hidden="1">
      <c r="D452" s="51"/>
      <c r="E452" s="52" t="s">
        <v>24</v>
      </c>
      <c r="F452" s="49"/>
      <c r="G452" s="49"/>
      <c r="H452" s="49"/>
      <c r="I452" s="49"/>
      <c r="J452" s="49"/>
      <c r="K452" s="53">
        <f aca="true" t="shared" si="253" ref="K452:AQ452">ROUND((K449*K$4/100),1)</f>
        <v>0</v>
      </c>
      <c r="L452" s="54">
        <f t="shared" si="253"/>
        <v>0</v>
      </c>
      <c r="M452" s="54"/>
      <c r="N452" s="54">
        <f t="shared" si="253"/>
        <v>0</v>
      </c>
      <c r="O452" s="54">
        <f t="shared" si="253"/>
        <v>0</v>
      </c>
      <c r="P452" s="54">
        <f t="shared" si="253"/>
        <v>0</v>
      </c>
      <c r="Q452" s="54">
        <f t="shared" si="253"/>
        <v>0</v>
      </c>
      <c r="R452" s="54">
        <f t="shared" si="253"/>
        <v>0</v>
      </c>
      <c r="S452" s="54">
        <f t="shared" si="253"/>
        <v>0</v>
      </c>
      <c r="T452" s="54">
        <f t="shared" si="253"/>
        <v>0</v>
      </c>
      <c r="U452" s="54">
        <f t="shared" si="253"/>
        <v>0</v>
      </c>
      <c r="V452" s="54"/>
      <c r="W452" s="54"/>
      <c r="X452" s="54">
        <f t="shared" si="253"/>
        <v>0</v>
      </c>
      <c r="Y452" s="54">
        <f t="shared" si="253"/>
        <v>0</v>
      </c>
      <c r="Z452" s="54">
        <f t="shared" si="253"/>
        <v>0</v>
      </c>
      <c r="AA452" s="54">
        <f t="shared" si="253"/>
        <v>0</v>
      </c>
      <c r="AB452" s="54">
        <f t="shared" si="253"/>
        <v>0</v>
      </c>
      <c r="AC452" s="54">
        <f t="shared" si="253"/>
        <v>0</v>
      </c>
      <c r="AD452" s="54">
        <f t="shared" si="253"/>
        <v>0</v>
      </c>
      <c r="AE452" s="54">
        <f t="shared" si="253"/>
        <v>0</v>
      </c>
      <c r="AF452" s="54">
        <f t="shared" si="253"/>
        <v>0</v>
      </c>
      <c r="AG452" s="54">
        <f t="shared" si="253"/>
        <v>0</v>
      </c>
      <c r="AH452" s="54">
        <f t="shared" si="253"/>
        <v>0</v>
      </c>
      <c r="AI452" s="54">
        <f t="shared" si="253"/>
        <v>0</v>
      </c>
      <c r="AJ452" s="54">
        <f t="shared" si="253"/>
        <v>0</v>
      </c>
      <c r="AK452" s="54">
        <f t="shared" si="253"/>
        <v>0</v>
      </c>
      <c r="AL452" s="54">
        <f t="shared" si="253"/>
        <v>0</v>
      </c>
      <c r="AM452" s="54">
        <f t="shared" si="253"/>
        <v>0</v>
      </c>
      <c r="AN452" s="54">
        <f t="shared" si="253"/>
        <v>0</v>
      </c>
      <c r="AO452" s="54">
        <f t="shared" si="253"/>
        <v>0</v>
      </c>
      <c r="AP452" s="54">
        <f t="shared" si="253"/>
        <v>0</v>
      </c>
      <c r="AQ452" s="54">
        <f t="shared" si="253"/>
        <v>0</v>
      </c>
      <c r="AR452" s="49">
        <f t="shared" si="232"/>
        <v>0</v>
      </c>
      <c r="AT452" s="46">
        <f t="shared" si="222"/>
        <v>0</v>
      </c>
      <c r="AU452" s="46">
        <f t="shared" si="222"/>
        <v>0</v>
      </c>
      <c r="AV452" s="46">
        <f>M452/12</f>
        <v>0</v>
      </c>
      <c r="AW452" s="46">
        <f t="shared" si="223"/>
        <v>0</v>
      </c>
      <c r="AX452" s="46">
        <f t="shared" si="224"/>
        <v>0</v>
      </c>
      <c r="AY452" s="46">
        <f t="shared" si="242"/>
        <v>0</v>
      </c>
    </row>
    <row r="453" spans="4:51" s="1" customFormat="1" ht="15.75" hidden="1">
      <c r="D453" s="51" t="s">
        <v>25</v>
      </c>
      <c r="E453" s="52" t="s">
        <v>26</v>
      </c>
      <c r="F453" s="49"/>
      <c r="G453" s="49"/>
      <c r="H453" s="49"/>
      <c r="I453" s="49"/>
      <c r="J453" s="49"/>
      <c r="K453" s="53">
        <f aca="true" t="shared" si="254" ref="K453:AQ453">K449-K450-K451-K452</f>
        <v>0</v>
      </c>
      <c r="L453" s="54">
        <f t="shared" si="254"/>
        <v>0</v>
      </c>
      <c r="M453" s="54"/>
      <c r="N453" s="54">
        <f t="shared" si="254"/>
        <v>0</v>
      </c>
      <c r="O453" s="54">
        <f t="shared" si="254"/>
        <v>0</v>
      </c>
      <c r="P453" s="54">
        <f t="shared" si="254"/>
        <v>0</v>
      </c>
      <c r="Q453" s="54">
        <f t="shared" si="254"/>
        <v>0</v>
      </c>
      <c r="R453" s="54">
        <f t="shared" si="254"/>
        <v>0</v>
      </c>
      <c r="S453" s="54">
        <f t="shared" si="254"/>
        <v>0</v>
      </c>
      <c r="T453" s="54">
        <f t="shared" si="254"/>
        <v>0</v>
      </c>
      <c r="U453" s="54">
        <f t="shared" si="254"/>
        <v>0</v>
      </c>
      <c r="V453" s="54"/>
      <c r="W453" s="54"/>
      <c r="X453" s="54">
        <f t="shared" si="254"/>
        <v>0</v>
      </c>
      <c r="Y453" s="54">
        <f t="shared" si="254"/>
        <v>0</v>
      </c>
      <c r="Z453" s="54">
        <f t="shared" si="254"/>
        <v>0</v>
      </c>
      <c r="AA453" s="54">
        <f t="shared" si="254"/>
        <v>0</v>
      </c>
      <c r="AB453" s="54">
        <f t="shared" si="254"/>
        <v>0</v>
      </c>
      <c r="AC453" s="54">
        <f t="shared" si="254"/>
        <v>0</v>
      </c>
      <c r="AD453" s="54">
        <f t="shared" si="254"/>
        <v>0</v>
      </c>
      <c r="AE453" s="54">
        <f t="shared" si="254"/>
        <v>0</v>
      </c>
      <c r="AF453" s="54">
        <f t="shared" si="254"/>
        <v>0</v>
      </c>
      <c r="AG453" s="54">
        <f t="shared" si="254"/>
        <v>0</v>
      </c>
      <c r="AH453" s="54">
        <f t="shared" si="254"/>
        <v>0</v>
      </c>
      <c r="AI453" s="54">
        <f t="shared" si="254"/>
        <v>0</v>
      </c>
      <c r="AJ453" s="54">
        <f t="shared" si="254"/>
        <v>0</v>
      </c>
      <c r="AK453" s="54">
        <f t="shared" si="254"/>
        <v>0</v>
      </c>
      <c r="AL453" s="54">
        <f t="shared" si="254"/>
        <v>0</v>
      </c>
      <c r="AM453" s="54">
        <f t="shared" si="254"/>
        <v>0</v>
      </c>
      <c r="AN453" s="54">
        <f t="shared" si="254"/>
        <v>0</v>
      </c>
      <c r="AO453" s="54">
        <f t="shared" si="254"/>
        <v>0</v>
      </c>
      <c r="AP453" s="54">
        <f t="shared" si="254"/>
        <v>0</v>
      </c>
      <c r="AQ453" s="54">
        <f t="shared" si="254"/>
        <v>0</v>
      </c>
      <c r="AR453" s="49">
        <f t="shared" si="232"/>
        <v>0</v>
      </c>
      <c r="AT453" s="46">
        <f t="shared" si="222"/>
        <v>0</v>
      </c>
      <c r="AU453" s="46">
        <f t="shared" si="222"/>
        <v>0</v>
      </c>
      <c r="AV453" s="46">
        <f>M453/12</f>
        <v>0</v>
      </c>
      <c r="AW453" s="46">
        <f t="shared" si="223"/>
        <v>0</v>
      </c>
      <c r="AX453" s="46">
        <f t="shared" si="224"/>
        <v>0</v>
      </c>
      <c r="AY453" s="46">
        <f t="shared" si="242"/>
        <v>0</v>
      </c>
    </row>
    <row r="454" spans="4:51" s="1" customFormat="1" ht="15.75" hidden="1">
      <c r="D454" s="41"/>
      <c r="E454" s="49"/>
      <c r="F454" s="49"/>
      <c r="G454" s="49"/>
      <c r="H454" s="49"/>
      <c r="I454" s="49"/>
      <c r="J454" s="49"/>
      <c r="K454" s="60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  <c r="AR454" s="49">
        <f t="shared" si="232"/>
        <v>0</v>
      </c>
      <c r="AT454" s="46">
        <f t="shared" si="222"/>
        <v>0</v>
      </c>
      <c r="AU454" s="46">
        <f t="shared" si="222"/>
        <v>0</v>
      </c>
      <c r="AV454" s="46">
        <f>M454/12</f>
        <v>0</v>
      </c>
      <c r="AW454" s="46">
        <f t="shared" si="223"/>
        <v>0</v>
      </c>
      <c r="AX454" s="46">
        <f t="shared" si="224"/>
        <v>0</v>
      </c>
      <c r="AY454" s="46">
        <f t="shared" si="242"/>
        <v>0</v>
      </c>
    </row>
    <row r="455" spans="4:51" s="1" customFormat="1" ht="6" customHeight="1" hidden="1">
      <c r="D455" s="41"/>
      <c r="E455" s="49"/>
      <c r="F455" s="49"/>
      <c r="G455" s="49"/>
      <c r="H455" s="49"/>
      <c r="I455" s="49"/>
      <c r="J455" s="49"/>
      <c r="K455" s="60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  <c r="AR455" s="49">
        <f t="shared" si="232"/>
        <v>0</v>
      </c>
      <c r="AT455" s="46">
        <f t="shared" si="222"/>
        <v>0</v>
      </c>
      <c r="AU455" s="46">
        <f t="shared" si="222"/>
        <v>0</v>
      </c>
      <c r="AV455" s="46">
        <f>M455/12</f>
        <v>0</v>
      </c>
      <c r="AW455" s="46">
        <f t="shared" si="223"/>
        <v>0</v>
      </c>
      <c r="AX455" s="46">
        <f t="shared" si="224"/>
        <v>0</v>
      </c>
      <c r="AY455" s="46">
        <f t="shared" si="242"/>
        <v>0</v>
      </c>
    </row>
    <row r="456" spans="4:51" s="2" customFormat="1" ht="61.5" customHeight="1">
      <c r="D456" s="57">
        <v>70743</v>
      </c>
      <c r="E456" s="48" t="s">
        <v>88</v>
      </c>
      <c r="F456" s="49"/>
      <c r="G456" s="49"/>
      <c r="H456" s="49"/>
      <c r="I456" s="49"/>
      <c r="J456" s="49"/>
      <c r="K456" s="50">
        <v>5100</v>
      </c>
      <c r="L456" s="49">
        <v>879.7</v>
      </c>
      <c r="M456" s="49">
        <v>1136.2</v>
      </c>
      <c r="N456" s="49"/>
      <c r="O456" s="49"/>
      <c r="P456" s="49"/>
      <c r="Q456" s="49"/>
      <c r="R456" s="49"/>
      <c r="S456" s="62"/>
      <c r="T456" s="49"/>
      <c r="U456" s="49"/>
      <c r="V456" s="49"/>
      <c r="W456" s="49">
        <v>250</v>
      </c>
      <c r="X456" s="49"/>
      <c r="Y456" s="49"/>
      <c r="Z456" s="49"/>
      <c r="AA456" s="49"/>
      <c r="AB456" s="49"/>
      <c r="AC456" s="49"/>
      <c r="AD456" s="49">
        <v>375.6</v>
      </c>
      <c r="AE456" s="49"/>
      <c r="AF456" s="49"/>
      <c r="AG456" s="49"/>
      <c r="AH456" s="49"/>
      <c r="AI456" s="49"/>
      <c r="AJ456" s="49"/>
      <c r="AK456" s="49"/>
      <c r="AL456" s="49"/>
      <c r="AM456" s="49"/>
      <c r="AN456" s="49"/>
      <c r="AO456" s="49"/>
      <c r="AP456" s="49">
        <v>0</v>
      </c>
      <c r="AQ456" s="49">
        <v>0</v>
      </c>
      <c r="AR456" s="49">
        <f t="shared" si="232"/>
        <v>7741.5</v>
      </c>
      <c r="AS456" s="1"/>
      <c r="AT456" s="46">
        <f t="shared" si="222"/>
        <v>425</v>
      </c>
      <c r="AU456" s="46">
        <f t="shared" si="222"/>
        <v>73.30833333333334</v>
      </c>
      <c r="AV456" s="46">
        <f>M456/12</f>
        <v>94.68333333333334</v>
      </c>
      <c r="AW456" s="46">
        <f t="shared" si="223"/>
        <v>20.833333333333332</v>
      </c>
      <c r="AX456" s="46">
        <f t="shared" si="224"/>
        <v>31.3</v>
      </c>
      <c r="AY456" s="46"/>
    </row>
    <row r="457" spans="4:51" s="1" customFormat="1" ht="0" customHeight="1" hidden="1">
      <c r="D457" s="51"/>
      <c r="E457" s="52" t="s">
        <v>22</v>
      </c>
      <c r="F457" s="49"/>
      <c r="G457" s="49"/>
      <c r="H457" s="49"/>
      <c r="I457" s="49"/>
      <c r="J457" s="49"/>
      <c r="K457" s="53">
        <f>ROUND((K456*K$2/100),1)</f>
        <v>1071</v>
      </c>
      <c r="L457" s="54">
        <f>ROUND((L456*L$2/100),1)</f>
        <v>179.5</v>
      </c>
      <c r="M457" s="54"/>
      <c r="N457" s="53">
        <f>ROUND((N456*N$2/100),1)</f>
        <v>0</v>
      </c>
      <c r="O457" s="54">
        <f>ROUND((O456*O$2/100),1)</f>
        <v>0</v>
      </c>
      <c r="P457" s="54">
        <f aca="true" t="shared" si="255" ref="P457:AQ457">ROUND((P456*P$2/100),1)</f>
        <v>0</v>
      </c>
      <c r="Q457" s="53">
        <f t="shared" si="255"/>
        <v>0</v>
      </c>
      <c r="R457" s="54">
        <f>ROUND((R456*R$2/100),1)</f>
        <v>0</v>
      </c>
      <c r="S457" s="54">
        <f t="shared" si="255"/>
        <v>0</v>
      </c>
      <c r="T457" s="53">
        <f t="shared" si="255"/>
        <v>0</v>
      </c>
      <c r="U457" s="54">
        <f t="shared" si="255"/>
        <v>0</v>
      </c>
      <c r="V457" s="54"/>
      <c r="W457" s="54"/>
      <c r="X457" s="54">
        <f>ROUND((X456*X$2/100),1)</f>
        <v>0</v>
      </c>
      <c r="Y457" s="53">
        <f t="shared" si="255"/>
        <v>0</v>
      </c>
      <c r="Z457" s="54">
        <f t="shared" si="255"/>
        <v>0</v>
      </c>
      <c r="AA457" s="54">
        <f t="shared" si="255"/>
        <v>0</v>
      </c>
      <c r="AB457" s="54">
        <f t="shared" si="255"/>
        <v>0</v>
      </c>
      <c r="AC457" s="54">
        <f t="shared" si="255"/>
        <v>0</v>
      </c>
      <c r="AD457" s="54">
        <f t="shared" si="255"/>
        <v>194.9</v>
      </c>
      <c r="AE457" s="54">
        <f>ROUND((AE456*AE$2/100),1)</f>
        <v>0</v>
      </c>
      <c r="AF457" s="54">
        <f t="shared" si="255"/>
        <v>0</v>
      </c>
      <c r="AG457" s="54">
        <f>ROUND((AG456*AG$2/100),1)</f>
        <v>0</v>
      </c>
      <c r="AH457" s="54">
        <f t="shared" si="255"/>
        <v>0</v>
      </c>
      <c r="AI457" s="54">
        <f t="shared" si="255"/>
        <v>0</v>
      </c>
      <c r="AJ457" s="54"/>
      <c r="AK457" s="54"/>
      <c r="AL457" s="54"/>
      <c r="AM457" s="54"/>
      <c r="AN457" s="54"/>
      <c r="AO457" s="54"/>
      <c r="AP457" s="54">
        <f t="shared" si="255"/>
        <v>0</v>
      </c>
      <c r="AQ457" s="54">
        <f t="shared" si="255"/>
        <v>0</v>
      </c>
      <c r="AR457" s="49">
        <f t="shared" si="232"/>
        <v>1445.4</v>
      </c>
      <c r="AS457" s="1" t="b">
        <f>SUM(K456:AQ456)=AR456</f>
        <v>1</v>
      </c>
      <c r="AT457" s="46"/>
      <c r="AU457" s="46"/>
      <c r="AV457" s="46"/>
      <c r="AW457" s="46"/>
      <c r="AX457" s="46"/>
      <c r="AY457" s="46"/>
    </row>
    <row r="458" spans="4:51" s="1" customFormat="1" ht="15.75" hidden="1">
      <c r="D458" s="51"/>
      <c r="E458" s="52" t="s">
        <v>23</v>
      </c>
      <c r="F458" s="49"/>
      <c r="G458" s="49"/>
      <c r="H458" s="49"/>
      <c r="I458" s="49"/>
      <c r="J458" s="49"/>
      <c r="K458" s="53">
        <f>ROUND((K456*K$3/100),1)</f>
        <v>1642.2</v>
      </c>
      <c r="L458" s="54">
        <f>ROUND((L456*L$3/100),1)</f>
        <v>306.1</v>
      </c>
      <c r="M458" s="54"/>
      <c r="N458" s="53">
        <f>ROUND((N456*N$3/100),1)</f>
        <v>0</v>
      </c>
      <c r="O458" s="54">
        <f>ROUND((O456*O$3/100),1)</f>
        <v>0</v>
      </c>
      <c r="P458" s="54">
        <f aca="true" t="shared" si="256" ref="P458:AQ458">ROUND((P456*P$3/100),1)</f>
        <v>0</v>
      </c>
      <c r="Q458" s="53">
        <f t="shared" si="256"/>
        <v>0</v>
      </c>
      <c r="R458" s="54">
        <f t="shared" si="256"/>
        <v>0</v>
      </c>
      <c r="S458" s="54">
        <f t="shared" si="256"/>
        <v>0</v>
      </c>
      <c r="T458" s="53">
        <f t="shared" si="256"/>
        <v>0</v>
      </c>
      <c r="U458" s="54">
        <f t="shared" si="256"/>
        <v>0</v>
      </c>
      <c r="V458" s="54"/>
      <c r="W458" s="54"/>
      <c r="X458" s="54">
        <f>ROUND((X456*X$3/100),1)</f>
        <v>0</v>
      </c>
      <c r="Y458" s="53">
        <f t="shared" si="256"/>
        <v>0</v>
      </c>
      <c r="Z458" s="54">
        <f t="shared" si="256"/>
        <v>0</v>
      </c>
      <c r="AA458" s="54">
        <f t="shared" si="256"/>
        <v>0</v>
      </c>
      <c r="AB458" s="54">
        <f t="shared" si="256"/>
        <v>0</v>
      </c>
      <c r="AC458" s="54">
        <f t="shared" si="256"/>
        <v>0</v>
      </c>
      <c r="AD458" s="54">
        <f t="shared" si="256"/>
        <v>64.6</v>
      </c>
      <c r="AE458" s="54">
        <f>ROUND((AE456*AE$3/100),1)</f>
        <v>0</v>
      </c>
      <c r="AF458" s="54">
        <f t="shared" si="256"/>
        <v>0</v>
      </c>
      <c r="AG458" s="54">
        <f>ROUND((AG456*AG$3/100),1)</f>
        <v>0</v>
      </c>
      <c r="AH458" s="54">
        <f t="shared" si="256"/>
        <v>0</v>
      </c>
      <c r="AI458" s="54">
        <f t="shared" si="256"/>
        <v>0</v>
      </c>
      <c r="AJ458" s="54"/>
      <c r="AK458" s="54"/>
      <c r="AL458" s="54"/>
      <c r="AM458" s="54"/>
      <c r="AN458" s="54"/>
      <c r="AO458" s="54"/>
      <c r="AP458" s="54">
        <f t="shared" si="256"/>
        <v>0</v>
      </c>
      <c r="AQ458" s="54">
        <f t="shared" si="256"/>
        <v>0</v>
      </c>
      <c r="AR458" s="49">
        <f t="shared" si="232"/>
        <v>2012.9</v>
      </c>
      <c r="AT458" s="46"/>
      <c r="AU458" s="46"/>
      <c r="AV458" s="46"/>
      <c r="AW458" s="46"/>
      <c r="AX458" s="46"/>
      <c r="AY458" s="46"/>
    </row>
    <row r="459" spans="4:51" s="1" customFormat="1" ht="15.75" hidden="1">
      <c r="D459" s="51"/>
      <c r="E459" s="52" t="s">
        <v>24</v>
      </c>
      <c r="F459" s="49"/>
      <c r="G459" s="49"/>
      <c r="H459" s="49"/>
      <c r="I459" s="49"/>
      <c r="J459" s="49"/>
      <c r="K459" s="53">
        <f>ROUND((K456*K$4/100),1)</f>
        <v>974.1</v>
      </c>
      <c r="L459" s="54">
        <f>ROUND((L456*L$4/100),1)</f>
        <v>162.7</v>
      </c>
      <c r="M459" s="54"/>
      <c r="N459" s="53">
        <f>ROUND((N456*N$4/100),1)</f>
        <v>0</v>
      </c>
      <c r="O459" s="54">
        <f>ROUND((O456*O$4/100),1)</f>
        <v>0</v>
      </c>
      <c r="P459" s="54">
        <f aca="true" t="shared" si="257" ref="P459:AQ459">ROUND((P456*P$4/100),1)</f>
        <v>0</v>
      </c>
      <c r="Q459" s="53">
        <f t="shared" si="257"/>
        <v>0</v>
      </c>
      <c r="R459" s="54">
        <f t="shared" si="257"/>
        <v>0</v>
      </c>
      <c r="S459" s="54">
        <f t="shared" si="257"/>
        <v>0</v>
      </c>
      <c r="T459" s="53">
        <f t="shared" si="257"/>
        <v>0</v>
      </c>
      <c r="U459" s="54">
        <f t="shared" si="257"/>
        <v>0</v>
      </c>
      <c r="V459" s="54"/>
      <c r="W459" s="54"/>
      <c r="X459" s="54">
        <f>ROUND((X456*X$4/100),1)</f>
        <v>0</v>
      </c>
      <c r="Y459" s="53">
        <f t="shared" si="257"/>
        <v>0</v>
      </c>
      <c r="Z459" s="54">
        <f t="shared" si="257"/>
        <v>0</v>
      </c>
      <c r="AA459" s="54">
        <f t="shared" si="257"/>
        <v>0</v>
      </c>
      <c r="AB459" s="54">
        <f t="shared" si="257"/>
        <v>0</v>
      </c>
      <c r="AC459" s="54">
        <f t="shared" si="257"/>
        <v>0</v>
      </c>
      <c r="AD459" s="54">
        <f t="shared" si="257"/>
        <v>37.9</v>
      </c>
      <c r="AE459" s="54">
        <f>ROUND((AE456*AE$4/100),1)</f>
        <v>0</v>
      </c>
      <c r="AF459" s="54">
        <f t="shared" si="257"/>
        <v>0</v>
      </c>
      <c r="AG459" s="54">
        <f>ROUND((AG456*AG$4/100),1)</f>
        <v>0</v>
      </c>
      <c r="AH459" s="54">
        <f t="shared" si="257"/>
        <v>0</v>
      </c>
      <c r="AI459" s="54">
        <f t="shared" si="257"/>
        <v>0</v>
      </c>
      <c r="AJ459" s="54"/>
      <c r="AK459" s="54"/>
      <c r="AL459" s="54"/>
      <c r="AM459" s="54"/>
      <c r="AN459" s="54"/>
      <c r="AO459" s="54"/>
      <c r="AP459" s="54">
        <f t="shared" si="257"/>
        <v>0</v>
      </c>
      <c r="AQ459" s="54">
        <f t="shared" si="257"/>
        <v>0</v>
      </c>
      <c r="AR459" s="49">
        <f t="shared" si="232"/>
        <v>1174.7</v>
      </c>
      <c r="AT459" s="46"/>
      <c r="AU459" s="46"/>
      <c r="AV459" s="46"/>
      <c r="AW459" s="46"/>
      <c r="AX459" s="46"/>
      <c r="AY459" s="46"/>
    </row>
    <row r="460" spans="4:51" s="1" customFormat="1" ht="15.75" hidden="1">
      <c r="D460" s="51" t="s">
        <v>25</v>
      </c>
      <c r="E460" s="52" t="s">
        <v>26</v>
      </c>
      <c r="F460" s="49"/>
      <c r="G460" s="49"/>
      <c r="H460" s="49"/>
      <c r="I460" s="49"/>
      <c r="J460" s="49"/>
      <c r="K460" s="53">
        <f>K456-K457-K458-K459</f>
        <v>1412.7000000000003</v>
      </c>
      <c r="L460" s="54">
        <f>L456-L457-L458-L459</f>
        <v>231.40000000000003</v>
      </c>
      <c r="M460" s="54"/>
      <c r="N460" s="53">
        <f>N456-N457-N458-N459</f>
        <v>0</v>
      </c>
      <c r="O460" s="54">
        <f>O456-O457-O458-O459</f>
        <v>0</v>
      </c>
      <c r="P460" s="54">
        <f aca="true" t="shared" si="258" ref="P460:AQ460">P456-P457-P458-P459</f>
        <v>0</v>
      </c>
      <c r="Q460" s="53">
        <f t="shared" si="258"/>
        <v>0</v>
      </c>
      <c r="R460" s="54">
        <f>R456-R457-R458-R459</f>
        <v>0</v>
      </c>
      <c r="S460" s="54">
        <f t="shared" si="258"/>
        <v>0</v>
      </c>
      <c r="T460" s="53">
        <f t="shared" si="258"/>
        <v>0</v>
      </c>
      <c r="U460" s="54">
        <f t="shared" si="258"/>
        <v>0</v>
      </c>
      <c r="V460" s="54"/>
      <c r="W460" s="54"/>
      <c r="X460" s="54">
        <f>X456-X457-X458-X459</f>
        <v>0</v>
      </c>
      <c r="Y460" s="53">
        <f t="shared" si="258"/>
        <v>0</v>
      </c>
      <c r="Z460" s="54">
        <f t="shared" si="258"/>
        <v>0</v>
      </c>
      <c r="AA460" s="54">
        <f t="shared" si="258"/>
        <v>0</v>
      </c>
      <c r="AB460" s="54">
        <f t="shared" si="258"/>
        <v>0</v>
      </c>
      <c r="AC460" s="54">
        <f t="shared" si="258"/>
        <v>0</v>
      </c>
      <c r="AD460" s="54">
        <f t="shared" si="258"/>
        <v>78.20000000000002</v>
      </c>
      <c r="AE460" s="54">
        <f>AE456-AE457-AE458-AE459</f>
        <v>0</v>
      </c>
      <c r="AF460" s="54">
        <f t="shared" si="258"/>
        <v>0</v>
      </c>
      <c r="AG460" s="54">
        <f>AG456-AG457-AG458-AG459</f>
        <v>0</v>
      </c>
      <c r="AH460" s="54">
        <f t="shared" si="258"/>
        <v>0</v>
      </c>
      <c r="AI460" s="54">
        <f t="shared" si="258"/>
        <v>0</v>
      </c>
      <c r="AJ460" s="54"/>
      <c r="AK460" s="54"/>
      <c r="AL460" s="54"/>
      <c r="AM460" s="54"/>
      <c r="AN460" s="54"/>
      <c r="AO460" s="54"/>
      <c r="AP460" s="54">
        <f t="shared" si="258"/>
        <v>0</v>
      </c>
      <c r="AQ460" s="54">
        <f t="shared" si="258"/>
        <v>0</v>
      </c>
      <c r="AR460" s="49">
        <f t="shared" si="232"/>
        <v>1722.3000000000004</v>
      </c>
      <c r="AT460" s="46"/>
      <c r="AU460" s="46"/>
      <c r="AV460" s="46"/>
      <c r="AW460" s="46"/>
      <c r="AX460" s="46"/>
      <c r="AY460" s="46"/>
    </row>
    <row r="461" spans="4:51" s="1" customFormat="1" ht="15.75" hidden="1">
      <c r="D461" s="41"/>
      <c r="E461" s="49"/>
      <c r="F461" s="49"/>
      <c r="G461" s="49"/>
      <c r="H461" s="49"/>
      <c r="I461" s="49"/>
      <c r="J461" s="49"/>
      <c r="K461" s="60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  <c r="AR461" s="49">
        <f t="shared" si="232"/>
        <v>0</v>
      </c>
      <c r="AT461" s="46"/>
      <c r="AU461" s="46"/>
      <c r="AV461" s="46"/>
      <c r="AW461" s="46"/>
      <c r="AX461" s="46"/>
      <c r="AY461" s="46"/>
    </row>
    <row r="462" spans="4:51" s="1" customFormat="1" ht="12" customHeight="1" hidden="1">
      <c r="D462" s="41"/>
      <c r="E462" s="49"/>
      <c r="F462" s="49"/>
      <c r="G462" s="49"/>
      <c r="H462" s="49"/>
      <c r="I462" s="49"/>
      <c r="J462" s="49"/>
      <c r="K462" s="60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  <c r="AR462" s="49">
        <f t="shared" si="232"/>
        <v>0</v>
      </c>
      <c r="AT462" s="46"/>
      <c r="AU462" s="46"/>
      <c r="AV462" s="46"/>
      <c r="AW462" s="46"/>
      <c r="AX462" s="46"/>
      <c r="AY462" s="46"/>
    </row>
    <row r="463" spans="4:51" s="2" customFormat="1" ht="15.75">
      <c r="D463" s="57">
        <v>70743</v>
      </c>
      <c r="E463" s="63" t="s">
        <v>89</v>
      </c>
      <c r="F463" s="49"/>
      <c r="G463" s="49"/>
      <c r="H463" s="49"/>
      <c r="I463" s="49"/>
      <c r="J463" s="49"/>
      <c r="K463" s="50"/>
      <c r="L463" s="49"/>
      <c r="M463" s="49">
        <v>6612.2</v>
      </c>
      <c r="N463" s="49">
        <v>0</v>
      </c>
      <c r="O463" s="49">
        <f>O464+O465+O466+O467</f>
        <v>0</v>
      </c>
      <c r="P463" s="49">
        <v>0</v>
      </c>
      <c r="Q463" s="49">
        <v>0</v>
      </c>
      <c r="R463" s="49">
        <v>0</v>
      </c>
      <c r="S463" s="62"/>
      <c r="T463" s="49">
        <v>0</v>
      </c>
      <c r="U463" s="49">
        <v>0</v>
      </c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  <c r="AK463" s="49"/>
      <c r="AL463" s="49"/>
      <c r="AM463" s="49"/>
      <c r="AN463" s="49"/>
      <c r="AO463" s="49"/>
      <c r="AP463" s="49">
        <v>0</v>
      </c>
      <c r="AQ463" s="49">
        <v>0</v>
      </c>
      <c r="AR463" s="49">
        <f t="shared" si="232"/>
        <v>6612.2</v>
      </c>
      <c r="AS463" s="1"/>
      <c r="AT463" s="46"/>
      <c r="AU463" s="46"/>
      <c r="AV463" s="46">
        <f>M463/12</f>
        <v>551.0166666666667</v>
      </c>
      <c r="AW463" s="46"/>
      <c r="AX463" s="46"/>
      <c r="AY463" s="46"/>
    </row>
    <row r="464" spans="4:51" s="1" customFormat="1" ht="0" customHeight="1" hidden="1">
      <c r="D464" s="51"/>
      <c r="E464" s="52" t="s">
        <v>22</v>
      </c>
      <c r="F464" s="49"/>
      <c r="G464" s="49"/>
      <c r="H464" s="49"/>
      <c r="I464" s="49"/>
      <c r="J464" s="49"/>
      <c r="K464" s="53"/>
      <c r="L464" s="54"/>
      <c r="M464" s="54"/>
      <c r="N464" s="54">
        <f aca="true" t="shared" si="259" ref="N464:U464">ROUND((N463*N$2/100),1)</f>
        <v>0</v>
      </c>
      <c r="O464" s="54"/>
      <c r="P464" s="54">
        <f t="shared" si="259"/>
        <v>0</v>
      </c>
      <c r="Q464" s="54">
        <f t="shared" si="259"/>
        <v>0</v>
      </c>
      <c r="R464" s="54">
        <f t="shared" si="259"/>
        <v>0</v>
      </c>
      <c r="S464" s="53">
        <f t="shared" si="259"/>
        <v>0</v>
      </c>
      <c r="T464" s="54">
        <f t="shared" si="259"/>
        <v>0</v>
      </c>
      <c r="U464" s="54">
        <f t="shared" si="259"/>
        <v>0</v>
      </c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>
        <f>ROUND((AP463*AP$2/100),1)</f>
        <v>0</v>
      </c>
      <c r="AQ464" s="54">
        <f>ROUND((AQ463*AQ$2/100),1)</f>
        <v>0</v>
      </c>
      <c r="AR464" s="49">
        <f t="shared" si="232"/>
        <v>0</v>
      </c>
      <c r="AS464" s="1" t="b">
        <f>SUM(K463:AQ463)=AR463</f>
        <v>1</v>
      </c>
      <c r="AT464" s="46"/>
      <c r="AU464" s="46"/>
      <c r="AV464" s="46"/>
      <c r="AW464" s="46"/>
      <c r="AX464" s="46"/>
      <c r="AY464" s="46"/>
    </row>
    <row r="465" spans="4:51" s="1" customFormat="1" ht="15.75" hidden="1">
      <c r="D465" s="51"/>
      <c r="E465" s="52" t="s">
        <v>23</v>
      </c>
      <c r="F465" s="49"/>
      <c r="G465" s="49"/>
      <c r="H465" s="49"/>
      <c r="I465" s="49"/>
      <c r="J465" s="49"/>
      <c r="K465" s="53"/>
      <c r="L465" s="54"/>
      <c r="M465" s="54"/>
      <c r="N465" s="54">
        <f>ROUND((N463*N$3/100),1)</f>
        <v>0</v>
      </c>
      <c r="O465" s="54"/>
      <c r="P465" s="54">
        <f aca="true" t="shared" si="260" ref="P465:U465">ROUND((P463*P$3/100),1)</f>
        <v>0</v>
      </c>
      <c r="Q465" s="54">
        <f t="shared" si="260"/>
        <v>0</v>
      </c>
      <c r="R465" s="54">
        <f t="shared" si="260"/>
        <v>0</v>
      </c>
      <c r="S465" s="53">
        <f t="shared" si="260"/>
        <v>0</v>
      </c>
      <c r="T465" s="54">
        <f t="shared" si="260"/>
        <v>0</v>
      </c>
      <c r="U465" s="54">
        <f t="shared" si="260"/>
        <v>0</v>
      </c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>
        <f>ROUND((AP463*AP$3/100),1)</f>
        <v>0</v>
      </c>
      <c r="AQ465" s="54">
        <f>ROUND((AQ463*AQ$3/100),1)</f>
        <v>0</v>
      </c>
      <c r="AR465" s="49">
        <f t="shared" si="232"/>
        <v>0</v>
      </c>
      <c r="AT465" s="46"/>
      <c r="AU465" s="46"/>
      <c r="AV465" s="46"/>
      <c r="AW465" s="46"/>
      <c r="AX465" s="46"/>
      <c r="AY465" s="46"/>
    </row>
    <row r="466" spans="4:51" s="1" customFormat="1" ht="15.75" hidden="1">
      <c r="D466" s="51"/>
      <c r="E466" s="52" t="s">
        <v>24</v>
      </c>
      <c r="F466" s="49"/>
      <c r="G466" s="49"/>
      <c r="H466" s="49"/>
      <c r="I466" s="49"/>
      <c r="J466" s="49"/>
      <c r="K466" s="53"/>
      <c r="L466" s="54"/>
      <c r="M466" s="54"/>
      <c r="N466" s="54">
        <f aca="true" t="shared" si="261" ref="N466:U466">ROUND((N463*N$4/100),1)</f>
        <v>0</v>
      </c>
      <c r="O466" s="54"/>
      <c r="P466" s="54">
        <f t="shared" si="261"/>
        <v>0</v>
      </c>
      <c r="Q466" s="54">
        <f t="shared" si="261"/>
        <v>0</v>
      </c>
      <c r="R466" s="54">
        <f t="shared" si="261"/>
        <v>0</v>
      </c>
      <c r="S466" s="53">
        <f t="shared" si="261"/>
        <v>0</v>
      </c>
      <c r="T466" s="54">
        <f t="shared" si="261"/>
        <v>0</v>
      </c>
      <c r="U466" s="54">
        <f t="shared" si="261"/>
        <v>0</v>
      </c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>
        <f>ROUND((AP463*AP$4/100),1)</f>
        <v>0</v>
      </c>
      <c r="AQ466" s="54">
        <f>ROUND((AQ463*AQ$4/100),1)</f>
        <v>0</v>
      </c>
      <c r="AR466" s="49">
        <f t="shared" si="232"/>
        <v>0</v>
      </c>
      <c r="AT466" s="46"/>
      <c r="AU466" s="46"/>
      <c r="AV466" s="46"/>
      <c r="AW466" s="46"/>
      <c r="AX466" s="46"/>
      <c r="AY466" s="46"/>
    </row>
    <row r="467" spans="4:51" s="1" customFormat="1" ht="15.75" hidden="1">
      <c r="D467" s="51" t="s">
        <v>25</v>
      </c>
      <c r="E467" s="52" t="s">
        <v>26</v>
      </c>
      <c r="F467" s="49"/>
      <c r="G467" s="49"/>
      <c r="H467" s="49"/>
      <c r="I467" s="49"/>
      <c r="J467" s="49"/>
      <c r="K467" s="53"/>
      <c r="L467" s="54"/>
      <c r="M467" s="54"/>
      <c r="N467" s="54">
        <f aca="true" t="shared" si="262" ref="N467:U467">N463-N464-N465-N466</f>
        <v>0</v>
      </c>
      <c r="O467" s="54"/>
      <c r="P467" s="54">
        <f t="shared" si="262"/>
        <v>0</v>
      </c>
      <c r="Q467" s="54">
        <f t="shared" si="262"/>
        <v>0</v>
      </c>
      <c r="R467" s="54">
        <f t="shared" si="262"/>
        <v>0</v>
      </c>
      <c r="S467" s="53">
        <f t="shared" si="262"/>
        <v>0</v>
      </c>
      <c r="T467" s="54">
        <f t="shared" si="262"/>
        <v>0</v>
      </c>
      <c r="U467" s="54">
        <f t="shared" si="262"/>
        <v>0</v>
      </c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>
        <f>AP463-AP464-AP465-AP466</f>
        <v>0</v>
      </c>
      <c r="AQ467" s="54">
        <f>AQ463-AQ464-AQ465-AQ466</f>
        <v>0</v>
      </c>
      <c r="AR467" s="49">
        <f t="shared" si="232"/>
        <v>0</v>
      </c>
      <c r="AT467" s="46"/>
      <c r="AU467" s="46"/>
      <c r="AV467" s="46"/>
      <c r="AW467" s="46"/>
      <c r="AX467" s="46"/>
      <c r="AY467" s="46"/>
    </row>
    <row r="468" spans="4:51" ht="15.75" hidden="1">
      <c r="D468" s="41"/>
      <c r="E468" s="49"/>
      <c r="F468" s="58"/>
      <c r="G468" s="58"/>
      <c r="H468" s="58"/>
      <c r="I468" s="58"/>
      <c r="J468" s="58"/>
      <c r="K468" s="55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B468" s="56"/>
      <c r="AC468" s="56"/>
      <c r="AD468" s="56"/>
      <c r="AE468" s="56"/>
      <c r="AF468" s="56"/>
      <c r="AG468" s="56"/>
      <c r="AH468" s="56"/>
      <c r="AI468" s="56"/>
      <c r="AJ468" s="56"/>
      <c r="AK468" s="56"/>
      <c r="AL468" s="56"/>
      <c r="AM468" s="56"/>
      <c r="AN468" s="56"/>
      <c r="AO468" s="56"/>
      <c r="AP468" s="56"/>
      <c r="AQ468" s="56"/>
      <c r="AR468" s="49">
        <f t="shared" si="232"/>
        <v>0</v>
      </c>
      <c r="AT468" s="46"/>
      <c r="AU468" s="46"/>
      <c r="AV468" s="46"/>
      <c r="AW468" s="46"/>
      <c r="AX468" s="46"/>
      <c r="AY468" s="46"/>
    </row>
    <row r="469" spans="4:51" ht="15.75" hidden="1">
      <c r="D469" s="41"/>
      <c r="E469" s="49"/>
      <c r="F469" s="58"/>
      <c r="G469" s="58"/>
      <c r="H469" s="58"/>
      <c r="I469" s="58"/>
      <c r="J469" s="58"/>
      <c r="K469" s="55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/>
      <c r="AE469" s="56"/>
      <c r="AF469" s="56"/>
      <c r="AG469" s="56"/>
      <c r="AH469" s="56"/>
      <c r="AI469" s="56"/>
      <c r="AJ469" s="56"/>
      <c r="AK469" s="56"/>
      <c r="AL469" s="56"/>
      <c r="AM469" s="56"/>
      <c r="AN469" s="56"/>
      <c r="AO469" s="56"/>
      <c r="AP469" s="56"/>
      <c r="AQ469" s="56"/>
      <c r="AR469" s="49">
        <f t="shared" si="232"/>
        <v>0</v>
      </c>
      <c r="AT469" s="46"/>
      <c r="AU469" s="46"/>
      <c r="AV469" s="46"/>
      <c r="AW469" s="46"/>
      <c r="AX469" s="46"/>
      <c r="AY469" s="46"/>
    </row>
    <row r="470" spans="4:51" ht="44.25" customHeight="1">
      <c r="D470" s="57">
        <v>70743</v>
      </c>
      <c r="E470" s="63" t="s">
        <v>90</v>
      </c>
      <c r="F470" s="49"/>
      <c r="G470" s="49"/>
      <c r="H470" s="49"/>
      <c r="I470" s="49"/>
      <c r="J470" s="49"/>
      <c r="K470" s="50"/>
      <c r="L470" s="49"/>
      <c r="M470" s="49">
        <v>3125.2</v>
      </c>
      <c r="N470" s="49">
        <v>0</v>
      </c>
      <c r="O470" s="49">
        <v>0</v>
      </c>
      <c r="P470" s="49">
        <v>0</v>
      </c>
      <c r="Q470" s="49">
        <v>0</v>
      </c>
      <c r="R470" s="49">
        <v>0</v>
      </c>
      <c r="S470" s="62"/>
      <c r="T470" s="49">
        <v>0</v>
      </c>
      <c r="U470" s="49">
        <v>0</v>
      </c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  <c r="AI470" s="49"/>
      <c r="AJ470" s="49"/>
      <c r="AK470" s="49"/>
      <c r="AL470" s="49"/>
      <c r="AM470" s="49"/>
      <c r="AN470" s="49"/>
      <c r="AO470" s="49"/>
      <c r="AP470" s="49">
        <v>0</v>
      </c>
      <c r="AQ470" s="49">
        <v>0</v>
      </c>
      <c r="AR470" s="49">
        <f t="shared" si="232"/>
        <v>3125.2</v>
      </c>
      <c r="AS470" s="1"/>
      <c r="AT470" s="46"/>
      <c r="AU470" s="46"/>
      <c r="AV470" s="46">
        <f>M470/12</f>
        <v>260.43333333333334</v>
      </c>
      <c r="AW470" s="46"/>
      <c r="AX470" s="46"/>
      <c r="AY470" s="46"/>
    </row>
    <row r="471" spans="4:51" ht="40.5" customHeight="1">
      <c r="D471" s="57">
        <v>70743</v>
      </c>
      <c r="E471" s="63" t="s">
        <v>91</v>
      </c>
      <c r="F471" s="49"/>
      <c r="G471" s="49"/>
      <c r="H471" s="49"/>
      <c r="I471" s="49"/>
      <c r="J471" s="49"/>
      <c r="K471" s="50"/>
      <c r="L471" s="49"/>
      <c r="M471" s="49">
        <v>4765.5</v>
      </c>
      <c r="N471" s="49">
        <v>0</v>
      </c>
      <c r="O471" s="49">
        <v>0</v>
      </c>
      <c r="P471" s="49">
        <v>0</v>
      </c>
      <c r="Q471" s="49">
        <v>0</v>
      </c>
      <c r="R471" s="49">
        <v>0</v>
      </c>
      <c r="S471" s="62"/>
      <c r="T471" s="49">
        <v>0</v>
      </c>
      <c r="U471" s="49">
        <v>0</v>
      </c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  <c r="AH471" s="49"/>
      <c r="AI471" s="49"/>
      <c r="AJ471" s="49"/>
      <c r="AK471" s="49"/>
      <c r="AL471" s="49"/>
      <c r="AM471" s="49"/>
      <c r="AN471" s="49"/>
      <c r="AO471" s="49"/>
      <c r="AP471" s="49">
        <v>0</v>
      </c>
      <c r="AQ471" s="49">
        <v>0</v>
      </c>
      <c r="AR471" s="49">
        <f t="shared" si="232"/>
        <v>4765.5</v>
      </c>
      <c r="AS471" s="1"/>
      <c r="AT471" s="46"/>
      <c r="AU471" s="46"/>
      <c r="AV471" s="46">
        <f>M471/12</f>
        <v>397.125</v>
      </c>
      <c r="AW471" s="46"/>
      <c r="AX471" s="46"/>
      <c r="AY471" s="46"/>
    </row>
    <row r="472" spans="4:51" s="1" customFormat="1" ht="2.25" customHeight="1" hidden="1">
      <c r="D472" s="51"/>
      <c r="E472" s="52" t="s">
        <v>22</v>
      </c>
      <c r="F472" s="49"/>
      <c r="G472" s="49"/>
      <c r="H472" s="49"/>
      <c r="I472" s="49"/>
      <c r="J472" s="49"/>
      <c r="K472" s="53">
        <f aca="true" t="shared" si="263" ref="K472:AQ472">ROUND((K471*K$2/100),1)</f>
        <v>0</v>
      </c>
      <c r="L472" s="54">
        <f t="shared" si="263"/>
        <v>0</v>
      </c>
      <c r="M472" s="54"/>
      <c r="N472" s="54">
        <f t="shared" si="263"/>
        <v>0</v>
      </c>
      <c r="O472" s="54">
        <f t="shared" si="263"/>
        <v>0</v>
      </c>
      <c r="P472" s="54">
        <f t="shared" si="263"/>
        <v>0</v>
      </c>
      <c r="Q472" s="54">
        <f t="shared" si="263"/>
        <v>0</v>
      </c>
      <c r="R472" s="54">
        <f t="shared" si="263"/>
        <v>0</v>
      </c>
      <c r="S472" s="54">
        <f t="shared" si="263"/>
        <v>0</v>
      </c>
      <c r="T472" s="54">
        <f t="shared" si="263"/>
        <v>0</v>
      </c>
      <c r="U472" s="54">
        <f t="shared" si="263"/>
        <v>0</v>
      </c>
      <c r="V472" s="54"/>
      <c r="W472" s="54"/>
      <c r="X472" s="54">
        <f t="shared" si="263"/>
        <v>0</v>
      </c>
      <c r="Y472" s="54">
        <f t="shared" si="263"/>
        <v>0</v>
      </c>
      <c r="Z472" s="54">
        <f t="shared" si="263"/>
        <v>0</v>
      </c>
      <c r="AA472" s="54">
        <f t="shared" si="263"/>
        <v>0</v>
      </c>
      <c r="AB472" s="54">
        <f t="shared" si="263"/>
        <v>0</v>
      </c>
      <c r="AC472" s="54">
        <f t="shared" si="263"/>
        <v>0</v>
      </c>
      <c r="AD472" s="54">
        <f t="shared" si="263"/>
        <v>0</v>
      </c>
      <c r="AE472" s="54">
        <f t="shared" si="263"/>
        <v>0</v>
      </c>
      <c r="AF472" s="54">
        <f t="shared" si="263"/>
        <v>0</v>
      </c>
      <c r="AG472" s="54">
        <f t="shared" si="263"/>
        <v>0</v>
      </c>
      <c r="AH472" s="54">
        <f t="shared" si="263"/>
        <v>0</v>
      </c>
      <c r="AI472" s="54">
        <f t="shared" si="263"/>
        <v>0</v>
      </c>
      <c r="AJ472" s="54">
        <f t="shared" si="263"/>
        <v>0</v>
      </c>
      <c r="AK472" s="54">
        <f t="shared" si="263"/>
        <v>0</v>
      </c>
      <c r="AL472" s="54">
        <f t="shared" si="263"/>
        <v>0</v>
      </c>
      <c r="AM472" s="54">
        <f t="shared" si="263"/>
        <v>0</v>
      </c>
      <c r="AN472" s="54">
        <f t="shared" si="263"/>
        <v>0</v>
      </c>
      <c r="AO472" s="54">
        <f t="shared" si="263"/>
        <v>0</v>
      </c>
      <c r="AP472" s="54">
        <f t="shared" si="263"/>
        <v>0</v>
      </c>
      <c r="AQ472" s="54">
        <f t="shared" si="263"/>
        <v>0</v>
      </c>
      <c r="AR472" s="49">
        <f t="shared" si="232"/>
        <v>0</v>
      </c>
      <c r="AS472" s="1" t="b">
        <f>SUM(K471:AQ471)=AR471</f>
        <v>1</v>
      </c>
      <c r="AT472" s="46"/>
      <c r="AU472" s="46"/>
      <c r="AV472" s="46"/>
      <c r="AW472" s="46"/>
      <c r="AX472" s="46"/>
      <c r="AY472" s="46"/>
    </row>
    <row r="473" spans="4:51" s="1" customFormat="1" ht="15.75" hidden="1">
      <c r="D473" s="51"/>
      <c r="E473" s="52" t="s">
        <v>23</v>
      </c>
      <c r="F473" s="49"/>
      <c r="G473" s="49"/>
      <c r="H473" s="49"/>
      <c r="I473" s="49"/>
      <c r="J473" s="49"/>
      <c r="K473" s="53">
        <f aca="true" t="shared" si="264" ref="K473:AQ473">ROUND((K471*K$3/100),1)</f>
        <v>0</v>
      </c>
      <c r="L473" s="54">
        <f t="shared" si="264"/>
        <v>0</v>
      </c>
      <c r="M473" s="54"/>
      <c r="N473" s="54">
        <f t="shared" si="264"/>
        <v>0</v>
      </c>
      <c r="O473" s="54">
        <f t="shared" si="264"/>
        <v>0</v>
      </c>
      <c r="P473" s="54">
        <f t="shared" si="264"/>
        <v>0</v>
      </c>
      <c r="Q473" s="54">
        <f t="shared" si="264"/>
        <v>0</v>
      </c>
      <c r="R473" s="54">
        <f t="shared" si="264"/>
        <v>0</v>
      </c>
      <c r="S473" s="54">
        <f t="shared" si="264"/>
        <v>0</v>
      </c>
      <c r="T473" s="54">
        <f t="shared" si="264"/>
        <v>0</v>
      </c>
      <c r="U473" s="54">
        <f t="shared" si="264"/>
        <v>0</v>
      </c>
      <c r="V473" s="54"/>
      <c r="W473" s="54"/>
      <c r="X473" s="54">
        <f t="shared" si="264"/>
        <v>0</v>
      </c>
      <c r="Y473" s="54">
        <f t="shared" si="264"/>
        <v>0</v>
      </c>
      <c r="Z473" s="54">
        <f t="shared" si="264"/>
        <v>0</v>
      </c>
      <c r="AA473" s="54">
        <f t="shared" si="264"/>
        <v>0</v>
      </c>
      <c r="AB473" s="54">
        <f t="shared" si="264"/>
        <v>0</v>
      </c>
      <c r="AC473" s="54">
        <f t="shared" si="264"/>
        <v>0</v>
      </c>
      <c r="AD473" s="54">
        <f t="shared" si="264"/>
        <v>0</v>
      </c>
      <c r="AE473" s="54">
        <f t="shared" si="264"/>
        <v>0</v>
      </c>
      <c r="AF473" s="54">
        <f t="shared" si="264"/>
        <v>0</v>
      </c>
      <c r="AG473" s="54">
        <f t="shared" si="264"/>
        <v>0</v>
      </c>
      <c r="AH473" s="54">
        <f t="shared" si="264"/>
        <v>0</v>
      </c>
      <c r="AI473" s="54">
        <f t="shared" si="264"/>
        <v>0</v>
      </c>
      <c r="AJ473" s="54">
        <f t="shared" si="264"/>
        <v>0</v>
      </c>
      <c r="AK473" s="54">
        <f t="shared" si="264"/>
        <v>0</v>
      </c>
      <c r="AL473" s="54">
        <f t="shared" si="264"/>
        <v>0</v>
      </c>
      <c r="AM473" s="54">
        <f t="shared" si="264"/>
        <v>0</v>
      </c>
      <c r="AN473" s="54">
        <f t="shared" si="264"/>
        <v>0</v>
      </c>
      <c r="AO473" s="54">
        <f t="shared" si="264"/>
        <v>0</v>
      </c>
      <c r="AP473" s="54">
        <f t="shared" si="264"/>
        <v>0</v>
      </c>
      <c r="AQ473" s="54">
        <f t="shared" si="264"/>
        <v>0</v>
      </c>
      <c r="AR473" s="49">
        <f t="shared" si="232"/>
        <v>0</v>
      </c>
      <c r="AT473" s="46"/>
      <c r="AU473" s="46"/>
      <c r="AV473" s="46"/>
      <c r="AW473" s="46"/>
      <c r="AX473" s="46"/>
      <c r="AY473" s="46"/>
    </row>
    <row r="474" spans="4:51" s="1" customFormat="1" ht="15.75" hidden="1">
      <c r="D474" s="51"/>
      <c r="E474" s="52" t="s">
        <v>24</v>
      </c>
      <c r="F474" s="49"/>
      <c r="G474" s="49"/>
      <c r="H474" s="49"/>
      <c r="I474" s="49"/>
      <c r="J474" s="49"/>
      <c r="K474" s="53">
        <f aca="true" t="shared" si="265" ref="K474:AQ474">ROUND((K471*K$4/100),1)</f>
        <v>0</v>
      </c>
      <c r="L474" s="54">
        <f t="shared" si="265"/>
        <v>0</v>
      </c>
      <c r="M474" s="54"/>
      <c r="N474" s="54">
        <f t="shared" si="265"/>
        <v>0</v>
      </c>
      <c r="O474" s="54">
        <f t="shared" si="265"/>
        <v>0</v>
      </c>
      <c r="P474" s="54">
        <f t="shared" si="265"/>
        <v>0</v>
      </c>
      <c r="Q474" s="54">
        <f t="shared" si="265"/>
        <v>0</v>
      </c>
      <c r="R474" s="54">
        <f t="shared" si="265"/>
        <v>0</v>
      </c>
      <c r="S474" s="54">
        <f t="shared" si="265"/>
        <v>0</v>
      </c>
      <c r="T474" s="54">
        <f t="shared" si="265"/>
        <v>0</v>
      </c>
      <c r="U474" s="54">
        <f t="shared" si="265"/>
        <v>0</v>
      </c>
      <c r="V474" s="54"/>
      <c r="W474" s="54"/>
      <c r="X474" s="54">
        <f t="shared" si="265"/>
        <v>0</v>
      </c>
      <c r="Y474" s="54">
        <f t="shared" si="265"/>
        <v>0</v>
      </c>
      <c r="Z474" s="54">
        <f t="shared" si="265"/>
        <v>0</v>
      </c>
      <c r="AA474" s="54">
        <f t="shared" si="265"/>
        <v>0</v>
      </c>
      <c r="AB474" s="54">
        <f t="shared" si="265"/>
        <v>0</v>
      </c>
      <c r="AC474" s="54">
        <f t="shared" si="265"/>
        <v>0</v>
      </c>
      <c r="AD474" s="54">
        <f t="shared" si="265"/>
        <v>0</v>
      </c>
      <c r="AE474" s="54">
        <f t="shared" si="265"/>
        <v>0</v>
      </c>
      <c r="AF474" s="54">
        <f t="shared" si="265"/>
        <v>0</v>
      </c>
      <c r="AG474" s="54">
        <f t="shared" si="265"/>
        <v>0</v>
      </c>
      <c r="AH474" s="54">
        <f t="shared" si="265"/>
        <v>0</v>
      </c>
      <c r="AI474" s="54">
        <f t="shared" si="265"/>
        <v>0</v>
      </c>
      <c r="AJ474" s="54">
        <f t="shared" si="265"/>
        <v>0</v>
      </c>
      <c r="AK474" s="54">
        <f t="shared" si="265"/>
        <v>0</v>
      </c>
      <c r="AL474" s="54">
        <f t="shared" si="265"/>
        <v>0</v>
      </c>
      <c r="AM474" s="54">
        <f t="shared" si="265"/>
        <v>0</v>
      </c>
      <c r="AN474" s="54">
        <f t="shared" si="265"/>
        <v>0</v>
      </c>
      <c r="AO474" s="54">
        <f t="shared" si="265"/>
        <v>0</v>
      </c>
      <c r="AP474" s="54">
        <f t="shared" si="265"/>
        <v>0</v>
      </c>
      <c r="AQ474" s="54">
        <f t="shared" si="265"/>
        <v>0</v>
      </c>
      <c r="AR474" s="49">
        <f t="shared" si="232"/>
        <v>0</v>
      </c>
      <c r="AT474" s="46"/>
      <c r="AU474" s="46"/>
      <c r="AV474" s="46"/>
      <c r="AW474" s="46"/>
      <c r="AX474" s="46"/>
      <c r="AY474" s="46"/>
    </row>
    <row r="475" spans="4:51" s="1" customFormat="1" ht="15.75" hidden="1">
      <c r="D475" s="51" t="s">
        <v>25</v>
      </c>
      <c r="E475" s="52" t="s">
        <v>26</v>
      </c>
      <c r="F475" s="49"/>
      <c r="G475" s="49"/>
      <c r="H475" s="49"/>
      <c r="I475" s="49"/>
      <c r="J475" s="49"/>
      <c r="K475" s="53">
        <f aca="true" t="shared" si="266" ref="K475:AQ475">K471-K472-K473-K474</f>
        <v>0</v>
      </c>
      <c r="L475" s="54">
        <f t="shared" si="266"/>
        <v>0</v>
      </c>
      <c r="M475" s="54"/>
      <c r="N475" s="54">
        <f t="shared" si="266"/>
        <v>0</v>
      </c>
      <c r="O475" s="54">
        <f t="shared" si="266"/>
        <v>0</v>
      </c>
      <c r="P475" s="54">
        <f t="shared" si="266"/>
        <v>0</v>
      </c>
      <c r="Q475" s="54">
        <f t="shared" si="266"/>
        <v>0</v>
      </c>
      <c r="R475" s="54">
        <f t="shared" si="266"/>
        <v>0</v>
      </c>
      <c r="S475" s="54">
        <f t="shared" si="266"/>
        <v>0</v>
      </c>
      <c r="T475" s="54">
        <f t="shared" si="266"/>
        <v>0</v>
      </c>
      <c r="U475" s="54">
        <f t="shared" si="266"/>
        <v>0</v>
      </c>
      <c r="V475" s="54"/>
      <c r="W475" s="54"/>
      <c r="X475" s="54">
        <f t="shared" si="266"/>
        <v>0</v>
      </c>
      <c r="Y475" s="54">
        <f t="shared" si="266"/>
        <v>0</v>
      </c>
      <c r="Z475" s="54">
        <f t="shared" si="266"/>
        <v>0</v>
      </c>
      <c r="AA475" s="54">
        <f t="shared" si="266"/>
        <v>0</v>
      </c>
      <c r="AB475" s="54">
        <f t="shared" si="266"/>
        <v>0</v>
      </c>
      <c r="AC475" s="54">
        <f t="shared" si="266"/>
        <v>0</v>
      </c>
      <c r="AD475" s="54">
        <f t="shared" si="266"/>
        <v>0</v>
      </c>
      <c r="AE475" s="54">
        <f t="shared" si="266"/>
        <v>0</v>
      </c>
      <c r="AF475" s="54">
        <f t="shared" si="266"/>
        <v>0</v>
      </c>
      <c r="AG475" s="54">
        <f t="shared" si="266"/>
        <v>0</v>
      </c>
      <c r="AH475" s="54">
        <f t="shared" si="266"/>
        <v>0</v>
      </c>
      <c r="AI475" s="54">
        <f t="shared" si="266"/>
        <v>0</v>
      </c>
      <c r="AJ475" s="54">
        <f t="shared" si="266"/>
        <v>0</v>
      </c>
      <c r="AK475" s="54">
        <f t="shared" si="266"/>
        <v>0</v>
      </c>
      <c r="AL475" s="54">
        <f t="shared" si="266"/>
        <v>0</v>
      </c>
      <c r="AM475" s="54">
        <f t="shared" si="266"/>
        <v>0</v>
      </c>
      <c r="AN475" s="54">
        <f t="shared" si="266"/>
        <v>0</v>
      </c>
      <c r="AO475" s="54">
        <f t="shared" si="266"/>
        <v>0</v>
      </c>
      <c r="AP475" s="54">
        <f t="shared" si="266"/>
        <v>0</v>
      </c>
      <c r="AQ475" s="54">
        <f t="shared" si="266"/>
        <v>0</v>
      </c>
      <c r="AR475" s="49">
        <f t="shared" si="232"/>
        <v>0</v>
      </c>
      <c r="AT475" s="46"/>
      <c r="AU475" s="46"/>
      <c r="AV475" s="46"/>
      <c r="AW475" s="46"/>
      <c r="AX475" s="46"/>
      <c r="AY475" s="46"/>
    </row>
    <row r="476" spans="4:51" ht="15.75" hidden="1">
      <c r="D476" s="41"/>
      <c r="E476" s="49"/>
      <c r="F476" s="58"/>
      <c r="G476" s="58"/>
      <c r="H476" s="58"/>
      <c r="I476" s="58"/>
      <c r="J476" s="58"/>
      <c r="K476" s="55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B476" s="56"/>
      <c r="AC476" s="56"/>
      <c r="AD476" s="56"/>
      <c r="AE476" s="56"/>
      <c r="AF476" s="56"/>
      <c r="AG476" s="56"/>
      <c r="AH476" s="56"/>
      <c r="AI476" s="56"/>
      <c r="AJ476" s="56"/>
      <c r="AK476" s="56"/>
      <c r="AL476" s="56"/>
      <c r="AM476" s="56"/>
      <c r="AN476" s="56"/>
      <c r="AO476" s="56"/>
      <c r="AP476" s="56"/>
      <c r="AQ476" s="56"/>
      <c r="AR476" s="49">
        <f t="shared" si="232"/>
        <v>0</v>
      </c>
      <c r="AT476" s="46"/>
      <c r="AU476" s="46"/>
      <c r="AV476" s="46"/>
      <c r="AW476" s="46"/>
      <c r="AX476" s="46"/>
      <c r="AY476" s="46"/>
    </row>
    <row r="477" spans="4:51" ht="15.75" hidden="1">
      <c r="D477" s="41"/>
      <c r="E477" s="49"/>
      <c r="F477" s="58"/>
      <c r="G477" s="58"/>
      <c r="H477" s="58"/>
      <c r="I477" s="58"/>
      <c r="J477" s="58"/>
      <c r="K477" s="55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  <c r="AA477" s="56"/>
      <c r="AB477" s="56"/>
      <c r="AC477" s="56"/>
      <c r="AD477" s="56"/>
      <c r="AE477" s="56"/>
      <c r="AF477" s="56"/>
      <c r="AG477" s="56"/>
      <c r="AH477" s="56"/>
      <c r="AI477" s="56"/>
      <c r="AJ477" s="56"/>
      <c r="AK477" s="56"/>
      <c r="AL477" s="56"/>
      <c r="AM477" s="56"/>
      <c r="AN477" s="56"/>
      <c r="AO477" s="56"/>
      <c r="AP477" s="56"/>
      <c r="AQ477" s="56"/>
      <c r="AR477" s="49">
        <f t="shared" si="232"/>
        <v>0</v>
      </c>
      <c r="AT477" s="46"/>
      <c r="AU477" s="46"/>
      <c r="AV477" s="46"/>
      <c r="AW477" s="46"/>
      <c r="AX477" s="46"/>
      <c r="AY477" s="46"/>
    </row>
    <row r="478" spans="4:51" ht="24.75" customHeight="1">
      <c r="D478" s="57">
        <v>70743</v>
      </c>
      <c r="E478" s="63" t="s">
        <v>92</v>
      </c>
      <c r="F478" s="49"/>
      <c r="G478" s="49"/>
      <c r="H478" s="49"/>
      <c r="I478" s="49"/>
      <c r="J478" s="49"/>
      <c r="K478" s="50"/>
      <c r="L478" s="49"/>
      <c r="M478" s="49">
        <v>4824.2</v>
      </c>
      <c r="N478" s="49">
        <v>0</v>
      </c>
      <c r="O478" s="49">
        <v>0</v>
      </c>
      <c r="P478" s="49">
        <v>0</v>
      </c>
      <c r="Q478" s="49">
        <v>0</v>
      </c>
      <c r="R478" s="49">
        <v>0</v>
      </c>
      <c r="S478" s="62"/>
      <c r="T478" s="49">
        <v>0</v>
      </c>
      <c r="U478" s="49">
        <v>0</v>
      </c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  <c r="AG478" s="49"/>
      <c r="AH478" s="49"/>
      <c r="AI478" s="49"/>
      <c r="AJ478" s="49"/>
      <c r="AK478" s="49"/>
      <c r="AL478" s="49"/>
      <c r="AM478" s="49"/>
      <c r="AN478" s="49"/>
      <c r="AO478" s="49"/>
      <c r="AP478" s="49">
        <v>0</v>
      </c>
      <c r="AQ478" s="49">
        <v>0</v>
      </c>
      <c r="AR478" s="49">
        <f t="shared" si="232"/>
        <v>4824.2</v>
      </c>
      <c r="AS478" s="1"/>
      <c r="AT478" s="46"/>
      <c r="AU478" s="46"/>
      <c r="AV478" s="46">
        <f>M478/12</f>
        <v>402.01666666666665</v>
      </c>
      <c r="AW478" s="46"/>
      <c r="AX478" s="46"/>
      <c r="AY478" s="46"/>
    </row>
    <row r="479" spans="4:51" s="1" customFormat="1" ht="15.75" hidden="1">
      <c r="D479" s="51"/>
      <c r="E479" s="52" t="s">
        <v>22</v>
      </c>
      <c r="F479" s="49"/>
      <c r="G479" s="49"/>
      <c r="H479" s="49"/>
      <c r="I479" s="49"/>
      <c r="J479" s="49"/>
      <c r="K479" s="53"/>
      <c r="L479" s="54"/>
      <c r="M479" s="54"/>
      <c r="N479" s="54">
        <f aca="true" t="shared" si="267" ref="N479:U479">ROUND((N478*N$2/100),1)</f>
        <v>0</v>
      </c>
      <c r="O479" s="54">
        <f t="shared" si="267"/>
        <v>0</v>
      </c>
      <c r="P479" s="54">
        <f t="shared" si="267"/>
        <v>0</v>
      </c>
      <c r="Q479" s="54">
        <f t="shared" si="267"/>
        <v>0</v>
      </c>
      <c r="R479" s="54">
        <f t="shared" si="267"/>
        <v>0</v>
      </c>
      <c r="S479" s="54">
        <f t="shared" si="267"/>
        <v>0</v>
      </c>
      <c r="T479" s="54">
        <f t="shared" si="267"/>
        <v>0</v>
      </c>
      <c r="U479" s="54">
        <f t="shared" si="267"/>
        <v>0</v>
      </c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>
        <f>ROUND((AP478*AP$2/100),1)</f>
        <v>0</v>
      </c>
      <c r="AQ479" s="54">
        <f>ROUND((AQ478*AQ$2/100),1)</f>
        <v>0</v>
      </c>
      <c r="AR479" s="49">
        <f t="shared" si="232"/>
        <v>0</v>
      </c>
      <c r="AS479" s="1" t="b">
        <f>SUM(K478:AQ478)=AR478</f>
        <v>1</v>
      </c>
      <c r="AT479" s="46"/>
      <c r="AU479" s="46"/>
      <c r="AV479" s="46"/>
      <c r="AW479" s="46"/>
      <c r="AX479" s="46"/>
      <c r="AY479" s="46"/>
    </row>
    <row r="480" spans="4:51" s="1" customFormat="1" ht="15.75" hidden="1">
      <c r="D480" s="51"/>
      <c r="E480" s="52" t="s">
        <v>23</v>
      </c>
      <c r="F480" s="49"/>
      <c r="G480" s="49"/>
      <c r="H480" s="49"/>
      <c r="I480" s="49"/>
      <c r="J480" s="49"/>
      <c r="K480" s="53"/>
      <c r="L480" s="54"/>
      <c r="M480" s="54"/>
      <c r="N480" s="54">
        <f aca="true" t="shared" si="268" ref="N480:U480">ROUND((N478*N$3/100),1)</f>
        <v>0</v>
      </c>
      <c r="O480" s="54">
        <f t="shared" si="268"/>
        <v>0</v>
      </c>
      <c r="P480" s="54">
        <f t="shared" si="268"/>
        <v>0</v>
      </c>
      <c r="Q480" s="54">
        <f t="shared" si="268"/>
        <v>0</v>
      </c>
      <c r="R480" s="54">
        <f t="shared" si="268"/>
        <v>0</v>
      </c>
      <c r="S480" s="54">
        <f t="shared" si="268"/>
        <v>0</v>
      </c>
      <c r="T480" s="54">
        <f t="shared" si="268"/>
        <v>0</v>
      </c>
      <c r="U480" s="54">
        <f t="shared" si="268"/>
        <v>0</v>
      </c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>
        <f>ROUND((AP478*AP$3/100),1)</f>
        <v>0</v>
      </c>
      <c r="AQ480" s="54">
        <f>ROUND((AQ478*AQ$3/100),1)</f>
        <v>0</v>
      </c>
      <c r="AR480" s="49">
        <f t="shared" si="232"/>
        <v>0</v>
      </c>
      <c r="AT480" s="46"/>
      <c r="AU480" s="46"/>
      <c r="AV480" s="46"/>
      <c r="AW480" s="46"/>
      <c r="AX480" s="46"/>
      <c r="AY480" s="46"/>
    </row>
    <row r="481" spans="4:51" s="1" customFormat="1" ht="15.75" hidden="1">
      <c r="D481" s="51"/>
      <c r="E481" s="52" t="s">
        <v>24</v>
      </c>
      <c r="F481" s="49"/>
      <c r="G481" s="49"/>
      <c r="H481" s="49"/>
      <c r="I481" s="49"/>
      <c r="J481" s="49"/>
      <c r="K481" s="53"/>
      <c r="L481" s="54"/>
      <c r="M481" s="54"/>
      <c r="N481" s="54">
        <f aca="true" t="shared" si="269" ref="N481:U481">ROUND((N478*N$4/100),1)</f>
        <v>0</v>
      </c>
      <c r="O481" s="54">
        <f t="shared" si="269"/>
        <v>0</v>
      </c>
      <c r="P481" s="54">
        <f t="shared" si="269"/>
        <v>0</v>
      </c>
      <c r="Q481" s="54">
        <f t="shared" si="269"/>
        <v>0</v>
      </c>
      <c r="R481" s="54">
        <f t="shared" si="269"/>
        <v>0</v>
      </c>
      <c r="S481" s="54">
        <f t="shared" si="269"/>
        <v>0</v>
      </c>
      <c r="T481" s="54">
        <f t="shared" si="269"/>
        <v>0</v>
      </c>
      <c r="U481" s="54">
        <f t="shared" si="269"/>
        <v>0</v>
      </c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>
        <f>ROUND((AP478*AP$4/100),1)</f>
        <v>0</v>
      </c>
      <c r="AQ481" s="54">
        <f>ROUND((AQ478*AQ$4/100),1)</f>
        <v>0</v>
      </c>
      <c r="AR481" s="49">
        <f aca="true" t="shared" si="270" ref="AR481:AR544">K481+L481+M481+W481+AD481+AJ481+AO481</f>
        <v>0</v>
      </c>
      <c r="AT481" s="46"/>
      <c r="AU481" s="46"/>
      <c r="AV481" s="46"/>
      <c r="AW481" s="46"/>
      <c r="AX481" s="46"/>
      <c r="AY481" s="46"/>
    </row>
    <row r="482" spans="4:51" s="1" customFormat="1" ht="15.75" hidden="1">
      <c r="D482" s="51" t="s">
        <v>25</v>
      </c>
      <c r="E482" s="52" t="s">
        <v>26</v>
      </c>
      <c r="F482" s="49"/>
      <c r="G482" s="49"/>
      <c r="H482" s="49"/>
      <c r="I482" s="49"/>
      <c r="J482" s="49"/>
      <c r="K482" s="53"/>
      <c r="L482" s="54"/>
      <c r="M482" s="54"/>
      <c r="N482" s="54">
        <f aca="true" t="shared" si="271" ref="N482:U482">N478-N479-N480-N481</f>
        <v>0</v>
      </c>
      <c r="O482" s="54">
        <f t="shared" si="271"/>
        <v>0</v>
      </c>
      <c r="P482" s="54">
        <f t="shared" si="271"/>
        <v>0</v>
      </c>
      <c r="Q482" s="54">
        <f t="shared" si="271"/>
        <v>0</v>
      </c>
      <c r="R482" s="54">
        <f t="shared" si="271"/>
        <v>0</v>
      </c>
      <c r="S482" s="54">
        <f t="shared" si="271"/>
        <v>0</v>
      </c>
      <c r="T482" s="54">
        <f t="shared" si="271"/>
        <v>0</v>
      </c>
      <c r="U482" s="54">
        <f t="shared" si="271"/>
        <v>0</v>
      </c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>
        <f>AP478-AP479-AP480-AP481</f>
        <v>0</v>
      </c>
      <c r="AQ482" s="54">
        <f>AQ478-AQ479-AQ480-AQ481</f>
        <v>0</v>
      </c>
      <c r="AR482" s="49">
        <f t="shared" si="270"/>
        <v>0</v>
      </c>
      <c r="AT482" s="46"/>
      <c r="AU482" s="46"/>
      <c r="AV482" s="46"/>
      <c r="AW482" s="46"/>
      <c r="AX482" s="46"/>
      <c r="AY482" s="46"/>
    </row>
    <row r="483" spans="4:51" ht="15.75" hidden="1">
      <c r="D483" s="41"/>
      <c r="E483" s="49"/>
      <c r="F483" s="58"/>
      <c r="G483" s="58"/>
      <c r="H483" s="58"/>
      <c r="I483" s="58"/>
      <c r="J483" s="58"/>
      <c r="K483" s="55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  <c r="AB483" s="56"/>
      <c r="AC483" s="56"/>
      <c r="AD483" s="56"/>
      <c r="AE483" s="56"/>
      <c r="AF483" s="56"/>
      <c r="AG483" s="56"/>
      <c r="AH483" s="56"/>
      <c r="AI483" s="56"/>
      <c r="AJ483" s="56"/>
      <c r="AK483" s="56"/>
      <c r="AL483" s="56"/>
      <c r="AM483" s="56"/>
      <c r="AN483" s="56"/>
      <c r="AO483" s="56"/>
      <c r="AP483" s="56"/>
      <c r="AQ483" s="56"/>
      <c r="AR483" s="49">
        <f t="shared" si="270"/>
        <v>0</v>
      </c>
      <c r="AT483" s="46"/>
      <c r="AU483" s="46"/>
      <c r="AV483" s="46"/>
      <c r="AW483" s="46"/>
      <c r="AX483" s="46"/>
      <c r="AY483" s="46"/>
    </row>
    <row r="484" spans="4:51" ht="15.75" hidden="1">
      <c r="D484" s="41"/>
      <c r="E484" s="49"/>
      <c r="F484" s="58"/>
      <c r="G484" s="58"/>
      <c r="H484" s="58"/>
      <c r="I484" s="58"/>
      <c r="J484" s="58"/>
      <c r="K484" s="55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  <c r="AO484" s="56"/>
      <c r="AP484" s="56"/>
      <c r="AQ484" s="56"/>
      <c r="AR484" s="49">
        <f t="shared" si="270"/>
        <v>0</v>
      </c>
      <c r="AT484" s="46"/>
      <c r="AU484" s="46"/>
      <c r="AV484" s="46"/>
      <c r="AW484" s="46"/>
      <c r="AX484" s="46"/>
      <c r="AY484" s="46"/>
    </row>
    <row r="485" spans="4:51" ht="24" customHeight="1">
      <c r="D485" s="57">
        <v>70743</v>
      </c>
      <c r="E485" s="63" t="s">
        <v>93</v>
      </c>
      <c r="F485" s="49"/>
      <c r="G485" s="49"/>
      <c r="H485" s="49"/>
      <c r="I485" s="49"/>
      <c r="J485" s="49"/>
      <c r="K485" s="50"/>
      <c r="L485" s="49"/>
      <c r="M485" s="49">
        <v>7499.6</v>
      </c>
      <c r="N485" s="49">
        <v>0</v>
      </c>
      <c r="O485" s="49">
        <v>0</v>
      </c>
      <c r="P485" s="49">
        <v>0</v>
      </c>
      <c r="Q485" s="49">
        <v>0</v>
      </c>
      <c r="R485" s="49">
        <v>0</v>
      </c>
      <c r="S485" s="62"/>
      <c r="T485" s="49">
        <v>0</v>
      </c>
      <c r="U485" s="49">
        <v>0</v>
      </c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  <c r="AG485" s="49"/>
      <c r="AH485" s="49"/>
      <c r="AI485" s="49"/>
      <c r="AJ485" s="49"/>
      <c r="AK485" s="49"/>
      <c r="AL485" s="49"/>
      <c r="AM485" s="49"/>
      <c r="AN485" s="49"/>
      <c r="AO485" s="49"/>
      <c r="AP485" s="49">
        <v>0</v>
      </c>
      <c r="AQ485" s="49">
        <v>0</v>
      </c>
      <c r="AR485" s="49">
        <f t="shared" si="270"/>
        <v>7499.6</v>
      </c>
      <c r="AS485" s="1"/>
      <c r="AT485" s="46"/>
      <c r="AU485" s="46"/>
      <c r="AV485" s="46">
        <f>M485/12</f>
        <v>624.9666666666667</v>
      </c>
      <c r="AW485" s="46"/>
      <c r="AX485" s="46"/>
      <c r="AY485" s="46"/>
    </row>
    <row r="486" spans="4:51" s="1" customFormat="1" ht="1.5" customHeight="1" hidden="1">
      <c r="D486" s="51"/>
      <c r="E486" s="52" t="s">
        <v>22</v>
      </c>
      <c r="F486" s="49"/>
      <c r="G486" s="49"/>
      <c r="H486" s="49"/>
      <c r="I486" s="49"/>
      <c r="J486" s="49"/>
      <c r="K486" s="53"/>
      <c r="L486" s="54"/>
      <c r="M486" s="54"/>
      <c r="N486" s="54">
        <f aca="true" t="shared" si="272" ref="N486:U486">ROUND((N485*N$2/100),1)</f>
        <v>0</v>
      </c>
      <c r="O486" s="54">
        <f t="shared" si="272"/>
        <v>0</v>
      </c>
      <c r="P486" s="54">
        <f t="shared" si="272"/>
        <v>0</v>
      </c>
      <c r="Q486" s="54">
        <f t="shared" si="272"/>
        <v>0</v>
      </c>
      <c r="R486" s="54">
        <f t="shared" si="272"/>
        <v>0</v>
      </c>
      <c r="S486" s="54">
        <f t="shared" si="272"/>
        <v>0</v>
      </c>
      <c r="T486" s="54">
        <f t="shared" si="272"/>
        <v>0</v>
      </c>
      <c r="U486" s="54">
        <f t="shared" si="272"/>
        <v>0</v>
      </c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>
        <f>ROUND((AP485*AP$2/100),1)</f>
        <v>0</v>
      </c>
      <c r="AQ486" s="54">
        <f>ROUND((AQ485*AQ$2/100),1)</f>
        <v>0</v>
      </c>
      <c r="AR486" s="49">
        <f t="shared" si="270"/>
        <v>0</v>
      </c>
      <c r="AS486" s="1" t="b">
        <f>SUM(K485:AQ485)=AR485</f>
        <v>1</v>
      </c>
      <c r="AT486" s="46"/>
      <c r="AU486" s="46"/>
      <c r="AV486" s="46"/>
      <c r="AW486" s="46"/>
      <c r="AX486" s="46"/>
      <c r="AY486" s="46"/>
    </row>
    <row r="487" spans="4:51" s="1" customFormat="1" ht="15.75" hidden="1">
      <c r="D487" s="51"/>
      <c r="E487" s="52" t="s">
        <v>23</v>
      </c>
      <c r="F487" s="49"/>
      <c r="G487" s="49"/>
      <c r="H487" s="49"/>
      <c r="I487" s="49"/>
      <c r="J487" s="49"/>
      <c r="K487" s="53"/>
      <c r="L487" s="54"/>
      <c r="M487" s="54"/>
      <c r="N487" s="54">
        <f aca="true" t="shared" si="273" ref="N487:U487">ROUND((N485*N$3/100),1)</f>
        <v>0</v>
      </c>
      <c r="O487" s="54">
        <f t="shared" si="273"/>
        <v>0</v>
      </c>
      <c r="P487" s="54">
        <f t="shared" si="273"/>
        <v>0</v>
      </c>
      <c r="Q487" s="54">
        <f t="shared" si="273"/>
        <v>0</v>
      </c>
      <c r="R487" s="54">
        <f t="shared" si="273"/>
        <v>0</v>
      </c>
      <c r="S487" s="54">
        <f t="shared" si="273"/>
        <v>0</v>
      </c>
      <c r="T487" s="54">
        <f t="shared" si="273"/>
        <v>0</v>
      </c>
      <c r="U487" s="54">
        <f t="shared" si="273"/>
        <v>0</v>
      </c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>
        <f>ROUND((AP485*AP$3/100),1)</f>
        <v>0</v>
      </c>
      <c r="AQ487" s="54">
        <f>ROUND((AQ485*AQ$3/100),1)</f>
        <v>0</v>
      </c>
      <c r="AR487" s="49">
        <f t="shared" si="270"/>
        <v>0</v>
      </c>
      <c r="AT487" s="46"/>
      <c r="AU487" s="46"/>
      <c r="AV487" s="46"/>
      <c r="AW487" s="46"/>
      <c r="AX487" s="46"/>
      <c r="AY487" s="46"/>
    </row>
    <row r="488" spans="4:51" s="1" customFormat="1" ht="15.75" hidden="1">
      <c r="D488" s="51"/>
      <c r="E488" s="52" t="s">
        <v>24</v>
      </c>
      <c r="F488" s="49"/>
      <c r="G488" s="49"/>
      <c r="H488" s="49"/>
      <c r="I488" s="49"/>
      <c r="J488" s="49"/>
      <c r="K488" s="53"/>
      <c r="L488" s="54"/>
      <c r="M488" s="54"/>
      <c r="N488" s="54">
        <f aca="true" t="shared" si="274" ref="N488:U488">ROUND((N485*N$4/100),1)</f>
        <v>0</v>
      </c>
      <c r="O488" s="54">
        <f t="shared" si="274"/>
        <v>0</v>
      </c>
      <c r="P488" s="54">
        <f t="shared" si="274"/>
        <v>0</v>
      </c>
      <c r="Q488" s="54">
        <f t="shared" si="274"/>
        <v>0</v>
      </c>
      <c r="R488" s="54">
        <f t="shared" si="274"/>
        <v>0</v>
      </c>
      <c r="S488" s="54">
        <f t="shared" si="274"/>
        <v>0</v>
      </c>
      <c r="T488" s="54">
        <f t="shared" si="274"/>
        <v>0</v>
      </c>
      <c r="U488" s="54">
        <f t="shared" si="274"/>
        <v>0</v>
      </c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>
        <f>ROUND((AP485*AP$4/100),1)</f>
        <v>0</v>
      </c>
      <c r="AQ488" s="54">
        <f>ROUND((AQ485*AQ$4/100),1)</f>
        <v>0</v>
      </c>
      <c r="AR488" s="49">
        <f t="shared" si="270"/>
        <v>0</v>
      </c>
      <c r="AT488" s="46"/>
      <c r="AU488" s="46"/>
      <c r="AV488" s="46"/>
      <c r="AW488" s="46"/>
      <c r="AX488" s="46"/>
      <c r="AY488" s="46"/>
    </row>
    <row r="489" spans="4:51" s="1" customFormat="1" ht="15.75" hidden="1">
      <c r="D489" s="51" t="s">
        <v>25</v>
      </c>
      <c r="E489" s="52" t="s">
        <v>26</v>
      </c>
      <c r="F489" s="49"/>
      <c r="G489" s="49"/>
      <c r="H489" s="49"/>
      <c r="I489" s="49"/>
      <c r="J489" s="49"/>
      <c r="K489" s="53"/>
      <c r="L489" s="54"/>
      <c r="M489" s="54"/>
      <c r="N489" s="54">
        <f aca="true" t="shared" si="275" ref="N489:U489">N485-N486-N487-N488</f>
        <v>0</v>
      </c>
      <c r="O489" s="54">
        <f t="shared" si="275"/>
        <v>0</v>
      </c>
      <c r="P489" s="54">
        <f t="shared" si="275"/>
        <v>0</v>
      </c>
      <c r="Q489" s="54">
        <f t="shared" si="275"/>
        <v>0</v>
      </c>
      <c r="R489" s="54">
        <f t="shared" si="275"/>
        <v>0</v>
      </c>
      <c r="S489" s="54">
        <f t="shared" si="275"/>
        <v>0</v>
      </c>
      <c r="T489" s="54">
        <f t="shared" si="275"/>
        <v>0</v>
      </c>
      <c r="U489" s="54">
        <f t="shared" si="275"/>
        <v>0</v>
      </c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>
        <f>AP485-AP486-AP487-AP488</f>
        <v>0</v>
      </c>
      <c r="AQ489" s="54">
        <f>AQ485-AQ486-AQ487-AQ488</f>
        <v>0</v>
      </c>
      <c r="AR489" s="49">
        <f t="shared" si="270"/>
        <v>0</v>
      </c>
      <c r="AT489" s="46"/>
      <c r="AU489" s="46"/>
      <c r="AV489" s="46"/>
      <c r="AW489" s="46"/>
      <c r="AX489" s="46"/>
      <c r="AY489" s="46"/>
    </row>
    <row r="490" spans="4:51" s="1" customFormat="1" ht="15.75" hidden="1">
      <c r="D490" s="41"/>
      <c r="E490" s="49"/>
      <c r="F490" s="49"/>
      <c r="G490" s="49"/>
      <c r="H490" s="49"/>
      <c r="I490" s="49"/>
      <c r="J490" s="49"/>
      <c r="K490" s="60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  <c r="AR490" s="49">
        <f t="shared" si="270"/>
        <v>0</v>
      </c>
      <c r="AT490" s="46"/>
      <c r="AU490" s="46"/>
      <c r="AV490" s="46"/>
      <c r="AW490" s="46"/>
      <c r="AX490" s="46"/>
      <c r="AY490" s="46"/>
    </row>
    <row r="491" spans="4:51" s="1" customFormat="1" ht="6" customHeight="1" hidden="1">
      <c r="D491" s="41"/>
      <c r="E491" s="49"/>
      <c r="F491" s="49"/>
      <c r="G491" s="49"/>
      <c r="H491" s="49"/>
      <c r="I491" s="49"/>
      <c r="J491" s="49"/>
      <c r="K491" s="60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  <c r="AR491" s="49">
        <f t="shared" si="270"/>
        <v>0</v>
      </c>
      <c r="AT491" s="46"/>
      <c r="AU491" s="46"/>
      <c r="AV491" s="46"/>
      <c r="AW491" s="46"/>
      <c r="AX491" s="46"/>
      <c r="AY491" s="46"/>
    </row>
    <row r="492" spans="4:51" s="2" customFormat="1" ht="35.25" customHeight="1">
      <c r="D492" s="57">
        <v>70743</v>
      </c>
      <c r="E492" s="63" t="s">
        <v>94</v>
      </c>
      <c r="F492" s="49"/>
      <c r="G492" s="49"/>
      <c r="H492" s="49"/>
      <c r="I492" s="49"/>
      <c r="J492" s="49"/>
      <c r="K492" s="50"/>
      <c r="L492" s="49"/>
      <c r="M492" s="49">
        <v>5994.5</v>
      </c>
      <c r="N492" s="49">
        <v>0</v>
      </c>
      <c r="O492" s="49">
        <v>0</v>
      </c>
      <c r="P492" s="49">
        <v>0</v>
      </c>
      <c r="Q492" s="49">
        <v>0</v>
      </c>
      <c r="R492" s="49">
        <v>0</v>
      </c>
      <c r="S492" s="62"/>
      <c r="T492" s="49">
        <v>0</v>
      </c>
      <c r="U492" s="49">
        <v>0</v>
      </c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  <c r="AH492" s="49"/>
      <c r="AI492" s="49"/>
      <c r="AJ492" s="49"/>
      <c r="AK492" s="49"/>
      <c r="AL492" s="49"/>
      <c r="AM492" s="49"/>
      <c r="AN492" s="49"/>
      <c r="AO492" s="49"/>
      <c r="AP492" s="49">
        <v>0</v>
      </c>
      <c r="AQ492" s="49">
        <v>0</v>
      </c>
      <c r="AR492" s="49">
        <f t="shared" si="270"/>
        <v>5994.5</v>
      </c>
      <c r="AS492" s="1"/>
      <c r="AT492" s="46"/>
      <c r="AU492" s="46"/>
      <c r="AV492" s="46">
        <f>M492/12</f>
        <v>499.5416666666667</v>
      </c>
      <c r="AW492" s="46"/>
      <c r="AX492" s="46"/>
      <c r="AY492" s="46"/>
    </row>
    <row r="493" spans="4:51" s="1" customFormat="1" ht="15.75" hidden="1">
      <c r="D493" s="51"/>
      <c r="E493" s="52" t="s">
        <v>22</v>
      </c>
      <c r="F493" s="49"/>
      <c r="G493" s="49"/>
      <c r="H493" s="49"/>
      <c r="I493" s="49"/>
      <c r="J493" s="49"/>
      <c r="K493" s="53"/>
      <c r="L493" s="54"/>
      <c r="M493" s="54"/>
      <c r="N493" s="54">
        <f aca="true" t="shared" si="276" ref="N493:U493">ROUND((N492*N$2/100),1)</f>
        <v>0</v>
      </c>
      <c r="O493" s="54">
        <f t="shared" si="276"/>
        <v>0</v>
      </c>
      <c r="P493" s="54">
        <f t="shared" si="276"/>
        <v>0</v>
      </c>
      <c r="Q493" s="54">
        <f t="shared" si="276"/>
        <v>0</v>
      </c>
      <c r="R493" s="54">
        <f t="shared" si="276"/>
        <v>0</v>
      </c>
      <c r="S493" s="54"/>
      <c r="T493" s="54">
        <f t="shared" si="276"/>
        <v>0</v>
      </c>
      <c r="U493" s="54">
        <f t="shared" si="276"/>
        <v>0</v>
      </c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>
        <f>ROUND((AP492*AP$2/100),1)</f>
        <v>0</v>
      </c>
      <c r="AQ493" s="54">
        <f>ROUND((AQ492*AQ$2/100),1)</f>
        <v>0</v>
      </c>
      <c r="AR493" s="49">
        <f t="shared" si="270"/>
        <v>0</v>
      </c>
      <c r="AS493" s="1" t="b">
        <f>SUM(K492:AQ492)=AR492</f>
        <v>1</v>
      </c>
      <c r="AT493" s="46"/>
      <c r="AU493" s="46"/>
      <c r="AV493" s="46"/>
      <c r="AW493" s="46"/>
      <c r="AX493" s="46"/>
      <c r="AY493" s="46"/>
    </row>
    <row r="494" spans="4:51" s="1" customFormat="1" ht="15.75" hidden="1">
      <c r="D494" s="51"/>
      <c r="E494" s="52" t="s">
        <v>23</v>
      </c>
      <c r="F494" s="49"/>
      <c r="G494" s="49"/>
      <c r="H494" s="49"/>
      <c r="I494" s="49"/>
      <c r="J494" s="49"/>
      <c r="K494" s="53"/>
      <c r="L494" s="54"/>
      <c r="M494" s="54"/>
      <c r="N494" s="54">
        <f aca="true" t="shared" si="277" ref="N494:U494">ROUND((N492*N$3/100),1)</f>
        <v>0</v>
      </c>
      <c r="O494" s="54">
        <f t="shared" si="277"/>
        <v>0</v>
      </c>
      <c r="P494" s="54">
        <f t="shared" si="277"/>
        <v>0</v>
      </c>
      <c r="Q494" s="54">
        <f t="shared" si="277"/>
        <v>0</v>
      </c>
      <c r="R494" s="54">
        <f t="shared" si="277"/>
        <v>0</v>
      </c>
      <c r="S494" s="54"/>
      <c r="T494" s="54">
        <f t="shared" si="277"/>
        <v>0</v>
      </c>
      <c r="U494" s="54">
        <f t="shared" si="277"/>
        <v>0</v>
      </c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>
        <f>ROUND((AP492*AP$3/100),1)</f>
        <v>0</v>
      </c>
      <c r="AQ494" s="54">
        <f>ROUND((AQ492*AQ$3/100),1)</f>
        <v>0</v>
      </c>
      <c r="AR494" s="49">
        <f t="shared" si="270"/>
        <v>0</v>
      </c>
      <c r="AT494" s="46"/>
      <c r="AU494" s="46"/>
      <c r="AV494" s="46"/>
      <c r="AW494" s="46"/>
      <c r="AX494" s="46"/>
      <c r="AY494" s="46"/>
    </row>
    <row r="495" spans="4:51" s="1" customFormat="1" ht="15.75" hidden="1">
      <c r="D495" s="51"/>
      <c r="E495" s="52" t="s">
        <v>24</v>
      </c>
      <c r="F495" s="49"/>
      <c r="G495" s="49"/>
      <c r="H495" s="49"/>
      <c r="I495" s="49"/>
      <c r="J495" s="49"/>
      <c r="K495" s="53"/>
      <c r="L495" s="54"/>
      <c r="M495" s="54"/>
      <c r="N495" s="54">
        <f aca="true" t="shared" si="278" ref="N495:U495">ROUND((N492*N$4/100),1)</f>
        <v>0</v>
      </c>
      <c r="O495" s="54">
        <f t="shared" si="278"/>
        <v>0</v>
      </c>
      <c r="P495" s="54">
        <f t="shared" si="278"/>
        <v>0</v>
      </c>
      <c r="Q495" s="54">
        <f t="shared" si="278"/>
        <v>0</v>
      </c>
      <c r="R495" s="54">
        <f t="shared" si="278"/>
        <v>0</v>
      </c>
      <c r="S495" s="54"/>
      <c r="T495" s="54">
        <f t="shared" si="278"/>
        <v>0</v>
      </c>
      <c r="U495" s="54">
        <f t="shared" si="278"/>
        <v>0</v>
      </c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>
        <f>ROUND((AP492*AP$4/100),1)</f>
        <v>0</v>
      </c>
      <c r="AQ495" s="54">
        <f>ROUND((AQ492*AQ$4/100),1)</f>
        <v>0</v>
      </c>
      <c r="AR495" s="49">
        <f t="shared" si="270"/>
        <v>0</v>
      </c>
      <c r="AT495" s="46"/>
      <c r="AU495" s="46"/>
      <c r="AV495" s="46"/>
      <c r="AW495" s="46"/>
      <c r="AX495" s="46"/>
      <c r="AY495" s="46"/>
    </row>
    <row r="496" spans="4:51" s="1" customFormat="1" ht="15.75" hidden="1">
      <c r="D496" s="51" t="s">
        <v>25</v>
      </c>
      <c r="E496" s="52" t="s">
        <v>26</v>
      </c>
      <c r="F496" s="49"/>
      <c r="G496" s="49"/>
      <c r="H496" s="49"/>
      <c r="I496" s="49"/>
      <c r="J496" s="49"/>
      <c r="K496" s="53"/>
      <c r="L496" s="54"/>
      <c r="M496" s="54"/>
      <c r="N496" s="54">
        <f aca="true" t="shared" si="279" ref="N496:U496">N492-N493-N494-N495</f>
        <v>0</v>
      </c>
      <c r="O496" s="54">
        <f t="shared" si="279"/>
        <v>0</v>
      </c>
      <c r="P496" s="54">
        <f t="shared" si="279"/>
        <v>0</v>
      </c>
      <c r="Q496" s="54">
        <f t="shared" si="279"/>
        <v>0</v>
      </c>
      <c r="R496" s="54">
        <f t="shared" si="279"/>
        <v>0</v>
      </c>
      <c r="S496" s="54"/>
      <c r="T496" s="54">
        <f t="shared" si="279"/>
        <v>0</v>
      </c>
      <c r="U496" s="54">
        <f t="shared" si="279"/>
        <v>0</v>
      </c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>
        <f>AP492-AP493-AP494-AP495</f>
        <v>0</v>
      </c>
      <c r="AQ496" s="54">
        <f>AQ492-AQ493-AQ494-AQ495</f>
        <v>0</v>
      </c>
      <c r="AR496" s="49">
        <f t="shared" si="270"/>
        <v>0</v>
      </c>
      <c r="AT496" s="46"/>
      <c r="AU496" s="46"/>
      <c r="AV496" s="46"/>
      <c r="AW496" s="46"/>
      <c r="AX496" s="46"/>
      <c r="AY496" s="46"/>
    </row>
    <row r="497" spans="4:51" s="1" customFormat="1" ht="15.75" hidden="1">
      <c r="D497" s="41"/>
      <c r="E497" s="49"/>
      <c r="F497" s="49"/>
      <c r="G497" s="49"/>
      <c r="H497" s="49"/>
      <c r="I497" s="49"/>
      <c r="J497" s="49"/>
      <c r="K497" s="60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  <c r="AR497" s="49">
        <f t="shared" si="270"/>
        <v>0</v>
      </c>
      <c r="AT497" s="46"/>
      <c r="AU497" s="46"/>
      <c r="AV497" s="46"/>
      <c r="AW497" s="46"/>
      <c r="AX497" s="46"/>
      <c r="AY497" s="46"/>
    </row>
    <row r="498" spans="4:51" s="1" customFormat="1" ht="6" customHeight="1" hidden="1">
      <c r="D498" s="41"/>
      <c r="E498" s="49"/>
      <c r="F498" s="49"/>
      <c r="G498" s="49"/>
      <c r="H498" s="49"/>
      <c r="I498" s="49"/>
      <c r="J498" s="49"/>
      <c r="K498" s="60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  <c r="AR498" s="49">
        <f t="shared" si="270"/>
        <v>0</v>
      </c>
      <c r="AT498" s="46"/>
      <c r="AU498" s="46"/>
      <c r="AV498" s="46"/>
      <c r="AW498" s="46"/>
      <c r="AX498" s="46"/>
      <c r="AY498" s="46"/>
    </row>
    <row r="499" spans="4:51" s="2" customFormat="1" ht="40.5" customHeight="1">
      <c r="D499" s="57">
        <v>70743</v>
      </c>
      <c r="E499" s="63" t="s">
        <v>95</v>
      </c>
      <c r="F499" s="49"/>
      <c r="G499" s="49"/>
      <c r="H499" s="49"/>
      <c r="I499" s="49"/>
      <c r="J499" s="49"/>
      <c r="K499" s="50"/>
      <c r="L499" s="49"/>
      <c r="M499" s="49">
        <v>3644.9</v>
      </c>
      <c r="N499" s="49">
        <v>0</v>
      </c>
      <c r="O499" s="49">
        <v>0</v>
      </c>
      <c r="P499" s="49">
        <v>0</v>
      </c>
      <c r="Q499" s="49">
        <v>0</v>
      </c>
      <c r="R499" s="49">
        <v>0</v>
      </c>
      <c r="S499" s="62"/>
      <c r="T499" s="49">
        <v>0</v>
      </c>
      <c r="U499" s="49">
        <v>0</v>
      </c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  <c r="AH499" s="49"/>
      <c r="AI499" s="49"/>
      <c r="AJ499" s="49"/>
      <c r="AK499" s="49"/>
      <c r="AL499" s="49"/>
      <c r="AM499" s="49"/>
      <c r="AN499" s="49"/>
      <c r="AO499" s="49"/>
      <c r="AP499" s="49">
        <v>0</v>
      </c>
      <c r="AQ499" s="49">
        <v>0</v>
      </c>
      <c r="AR499" s="49">
        <f t="shared" si="270"/>
        <v>3644.9</v>
      </c>
      <c r="AS499" s="1"/>
      <c r="AT499" s="46"/>
      <c r="AU499" s="46"/>
      <c r="AV499" s="46">
        <f>M499/12</f>
        <v>303.7416666666667</v>
      </c>
      <c r="AW499" s="46"/>
      <c r="AX499" s="46"/>
      <c r="AY499" s="46"/>
    </row>
    <row r="500" spans="4:51" s="1" customFormat="1" ht="0.75" customHeight="1" hidden="1">
      <c r="D500" s="51"/>
      <c r="E500" s="52" t="s">
        <v>22</v>
      </c>
      <c r="F500" s="49"/>
      <c r="G500" s="49"/>
      <c r="H500" s="49"/>
      <c r="I500" s="49"/>
      <c r="J500" s="49"/>
      <c r="K500" s="53"/>
      <c r="L500" s="54"/>
      <c r="M500" s="54"/>
      <c r="N500" s="54">
        <f aca="true" t="shared" si="280" ref="N500:U500">ROUND((N499*N$2/100),1)</f>
        <v>0</v>
      </c>
      <c r="O500" s="54">
        <f t="shared" si="280"/>
        <v>0</v>
      </c>
      <c r="P500" s="54">
        <f t="shared" si="280"/>
        <v>0</v>
      </c>
      <c r="Q500" s="54">
        <f t="shared" si="280"/>
        <v>0</v>
      </c>
      <c r="R500" s="54">
        <f t="shared" si="280"/>
        <v>0</v>
      </c>
      <c r="S500" s="54"/>
      <c r="T500" s="54">
        <f t="shared" si="280"/>
        <v>0</v>
      </c>
      <c r="U500" s="54">
        <f t="shared" si="280"/>
        <v>0</v>
      </c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>
        <f>ROUND((AP499*AP$2/100),1)</f>
        <v>0</v>
      </c>
      <c r="AQ500" s="54">
        <f>ROUND((AQ499*AQ$2/100),1)</f>
        <v>0</v>
      </c>
      <c r="AR500" s="49">
        <f t="shared" si="270"/>
        <v>0</v>
      </c>
      <c r="AS500" s="1" t="b">
        <f>SUM(K499:AQ499)=AR499</f>
        <v>1</v>
      </c>
      <c r="AT500" s="46"/>
      <c r="AU500" s="46"/>
      <c r="AV500" s="46"/>
      <c r="AW500" s="46"/>
      <c r="AX500" s="46"/>
      <c r="AY500" s="46"/>
    </row>
    <row r="501" spans="4:51" s="1" customFormat="1" ht="15.75" hidden="1">
      <c r="D501" s="51"/>
      <c r="E501" s="52" t="s">
        <v>23</v>
      </c>
      <c r="F501" s="49"/>
      <c r="G501" s="49"/>
      <c r="H501" s="49"/>
      <c r="I501" s="49"/>
      <c r="J501" s="49"/>
      <c r="K501" s="53"/>
      <c r="L501" s="54"/>
      <c r="M501" s="54"/>
      <c r="N501" s="54">
        <f aca="true" t="shared" si="281" ref="N501:U501">ROUND((N499*N$3/100),1)</f>
        <v>0</v>
      </c>
      <c r="O501" s="54">
        <f t="shared" si="281"/>
        <v>0</v>
      </c>
      <c r="P501" s="54">
        <f t="shared" si="281"/>
        <v>0</v>
      </c>
      <c r="Q501" s="54">
        <f t="shared" si="281"/>
        <v>0</v>
      </c>
      <c r="R501" s="54">
        <f t="shared" si="281"/>
        <v>0</v>
      </c>
      <c r="S501" s="54"/>
      <c r="T501" s="54">
        <f t="shared" si="281"/>
        <v>0</v>
      </c>
      <c r="U501" s="54">
        <f t="shared" si="281"/>
        <v>0</v>
      </c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>
        <f>ROUND((AP499*AP$3/100),1)</f>
        <v>0</v>
      </c>
      <c r="AQ501" s="54">
        <f>ROUND((AQ499*AQ$3/100),1)</f>
        <v>0</v>
      </c>
      <c r="AR501" s="49">
        <f t="shared" si="270"/>
        <v>0</v>
      </c>
      <c r="AT501" s="46"/>
      <c r="AU501" s="46"/>
      <c r="AV501" s="46"/>
      <c r="AW501" s="46"/>
      <c r="AX501" s="46"/>
      <c r="AY501" s="46"/>
    </row>
    <row r="502" spans="4:51" s="1" customFormat="1" ht="15.75" hidden="1">
      <c r="D502" s="51"/>
      <c r="E502" s="52" t="s">
        <v>24</v>
      </c>
      <c r="F502" s="49"/>
      <c r="G502" s="49"/>
      <c r="H502" s="49"/>
      <c r="I502" s="49"/>
      <c r="J502" s="49"/>
      <c r="K502" s="53"/>
      <c r="L502" s="54"/>
      <c r="M502" s="54"/>
      <c r="N502" s="54">
        <f aca="true" t="shared" si="282" ref="N502:U502">ROUND((N499*N$4/100),1)</f>
        <v>0</v>
      </c>
      <c r="O502" s="54">
        <f t="shared" si="282"/>
        <v>0</v>
      </c>
      <c r="P502" s="54">
        <f t="shared" si="282"/>
        <v>0</v>
      </c>
      <c r="Q502" s="54">
        <f t="shared" si="282"/>
        <v>0</v>
      </c>
      <c r="R502" s="54">
        <f t="shared" si="282"/>
        <v>0</v>
      </c>
      <c r="S502" s="54"/>
      <c r="T502" s="54">
        <f t="shared" si="282"/>
        <v>0</v>
      </c>
      <c r="U502" s="54">
        <f t="shared" si="282"/>
        <v>0</v>
      </c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>
        <f>ROUND((AP499*AP$4/100),1)</f>
        <v>0</v>
      </c>
      <c r="AQ502" s="54">
        <f>ROUND((AQ499*AQ$4/100),1)</f>
        <v>0</v>
      </c>
      <c r="AR502" s="49">
        <f t="shared" si="270"/>
        <v>0</v>
      </c>
      <c r="AT502" s="46"/>
      <c r="AU502" s="46"/>
      <c r="AV502" s="46"/>
      <c r="AW502" s="46"/>
      <c r="AX502" s="46"/>
      <c r="AY502" s="46"/>
    </row>
    <row r="503" spans="4:51" s="1" customFormat="1" ht="15.75" hidden="1">
      <c r="D503" s="51" t="s">
        <v>25</v>
      </c>
      <c r="E503" s="52" t="s">
        <v>26</v>
      </c>
      <c r="F503" s="49"/>
      <c r="G503" s="49"/>
      <c r="H503" s="49"/>
      <c r="I503" s="49"/>
      <c r="J503" s="49"/>
      <c r="K503" s="53"/>
      <c r="L503" s="54"/>
      <c r="M503" s="54"/>
      <c r="N503" s="54">
        <f aca="true" t="shared" si="283" ref="N503:U503">N499-N500-N501-N502</f>
        <v>0</v>
      </c>
      <c r="O503" s="54">
        <f t="shared" si="283"/>
        <v>0</v>
      </c>
      <c r="P503" s="54">
        <f t="shared" si="283"/>
        <v>0</v>
      </c>
      <c r="Q503" s="54">
        <f t="shared" si="283"/>
        <v>0</v>
      </c>
      <c r="R503" s="54">
        <f t="shared" si="283"/>
        <v>0</v>
      </c>
      <c r="S503" s="54"/>
      <c r="T503" s="54">
        <f t="shared" si="283"/>
        <v>0</v>
      </c>
      <c r="U503" s="54">
        <f t="shared" si="283"/>
        <v>0</v>
      </c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>
        <f>AP499-AP500-AP501-AP502</f>
        <v>0</v>
      </c>
      <c r="AQ503" s="54">
        <f>AQ499-AQ500-AQ501-AQ502</f>
        <v>0</v>
      </c>
      <c r="AR503" s="49">
        <f t="shared" si="270"/>
        <v>0</v>
      </c>
      <c r="AT503" s="46"/>
      <c r="AU503" s="46"/>
      <c r="AV503" s="46"/>
      <c r="AW503" s="46"/>
      <c r="AX503" s="46"/>
      <c r="AY503" s="46"/>
    </row>
    <row r="504" spans="4:51" ht="15.75" hidden="1">
      <c r="D504" s="41"/>
      <c r="E504" s="49"/>
      <c r="F504" s="58"/>
      <c r="G504" s="58"/>
      <c r="H504" s="58"/>
      <c r="I504" s="58"/>
      <c r="J504" s="58"/>
      <c r="K504" s="55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  <c r="AA504" s="56"/>
      <c r="AB504" s="56"/>
      <c r="AC504" s="56"/>
      <c r="AD504" s="56"/>
      <c r="AE504" s="56"/>
      <c r="AF504" s="56"/>
      <c r="AG504" s="56"/>
      <c r="AH504" s="56"/>
      <c r="AI504" s="56"/>
      <c r="AJ504" s="56"/>
      <c r="AK504" s="56"/>
      <c r="AL504" s="56"/>
      <c r="AM504" s="56"/>
      <c r="AN504" s="56"/>
      <c r="AO504" s="56"/>
      <c r="AP504" s="56"/>
      <c r="AQ504" s="56"/>
      <c r="AR504" s="49">
        <f t="shared" si="270"/>
        <v>0</v>
      </c>
      <c r="AT504" s="46"/>
      <c r="AU504" s="46"/>
      <c r="AV504" s="46"/>
      <c r="AW504" s="46"/>
      <c r="AX504" s="46"/>
      <c r="AY504" s="46"/>
    </row>
    <row r="505" spans="4:51" ht="15.75" hidden="1">
      <c r="D505" s="41"/>
      <c r="E505" s="49"/>
      <c r="F505" s="58"/>
      <c r="G505" s="58"/>
      <c r="H505" s="58"/>
      <c r="I505" s="58"/>
      <c r="J505" s="58"/>
      <c r="K505" s="55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  <c r="AA505" s="56"/>
      <c r="AB505" s="56"/>
      <c r="AC505" s="56"/>
      <c r="AD505" s="56"/>
      <c r="AE505" s="56"/>
      <c r="AF505" s="56"/>
      <c r="AG505" s="56"/>
      <c r="AH505" s="56"/>
      <c r="AI505" s="56"/>
      <c r="AJ505" s="56"/>
      <c r="AK505" s="56"/>
      <c r="AL505" s="56"/>
      <c r="AM505" s="56"/>
      <c r="AN505" s="56"/>
      <c r="AO505" s="56"/>
      <c r="AP505" s="56"/>
      <c r="AQ505" s="56"/>
      <c r="AR505" s="49">
        <f t="shared" si="270"/>
        <v>0</v>
      </c>
      <c r="AT505" s="46"/>
      <c r="AU505" s="46"/>
      <c r="AV505" s="46"/>
      <c r="AW505" s="46"/>
      <c r="AX505" s="46"/>
      <c r="AY505" s="46"/>
    </row>
    <row r="506" spans="4:51" ht="75" customHeight="1">
      <c r="D506" s="65">
        <v>70747</v>
      </c>
      <c r="E506" s="48" t="s">
        <v>96</v>
      </c>
      <c r="F506" s="49"/>
      <c r="G506" s="49"/>
      <c r="H506" s="49"/>
      <c r="I506" s="49"/>
      <c r="J506" s="49"/>
      <c r="K506" s="50">
        <v>2494.5</v>
      </c>
      <c r="L506" s="49">
        <v>430.3</v>
      </c>
      <c r="M506" s="49">
        <v>184.9</v>
      </c>
      <c r="N506" s="49"/>
      <c r="O506" s="49"/>
      <c r="P506" s="49"/>
      <c r="Q506" s="49"/>
      <c r="R506" s="49"/>
      <c r="S506" s="49"/>
      <c r="T506" s="49"/>
      <c r="U506" s="49"/>
      <c r="V506" s="49"/>
      <c r="W506" s="49">
        <v>95</v>
      </c>
      <c r="X506" s="49"/>
      <c r="Y506" s="49"/>
      <c r="Z506" s="49"/>
      <c r="AA506" s="49"/>
      <c r="AB506" s="49"/>
      <c r="AC506" s="49"/>
      <c r="AD506" s="49">
        <v>150</v>
      </c>
      <c r="AE506" s="49"/>
      <c r="AF506" s="49"/>
      <c r="AG506" s="49"/>
      <c r="AH506" s="49"/>
      <c r="AI506" s="49"/>
      <c r="AJ506" s="49"/>
      <c r="AK506" s="49"/>
      <c r="AL506" s="49"/>
      <c r="AM506" s="49"/>
      <c r="AN506" s="49"/>
      <c r="AO506" s="49"/>
      <c r="AP506" s="49">
        <v>0</v>
      </c>
      <c r="AQ506" s="49">
        <v>0</v>
      </c>
      <c r="AR506" s="49">
        <f t="shared" si="270"/>
        <v>3354.7000000000003</v>
      </c>
      <c r="AS506" s="1"/>
      <c r="AT506" s="46">
        <f>K506/12</f>
        <v>207.875</v>
      </c>
      <c r="AU506" s="46">
        <f>L506/12</f>
        <v>35.858333333333334</v>
      </c>
      <c r="AV506" s="46">
        <f>M506/12</f>
        <v>15.408333333333333</v>
      </c>
      <c r="AW506" s="46">
        <f>W506/12</f>
        <v>7.916666666666667</v>
      </c>
      <c r="AX506" s="46">
        <f>AD506/12</f>
        <v>12.5</v>
      </c>
      <c r="AY506" s="46"/>
    </row>
    <row r="507" spans="4:51" s="1" customFormat="1" ht="2.25" customHeight="1" hidden="1">
      <c r="D507" s="51"/>
      <c r="E507" s="52" t="s">
        <v>22</v>
      </c>
      <c r="F507" s="49"/>
      <c r="G507" s="49"/>
      <c r="H507" s="49"/>
      <c r="I507" s="49"/>
      <c r="J507" s="49"/>
      <c r="K507" s="53">
        <f>ROUND((K506*K$2/100),1)</f>
        <v>523.8</v>
      </c>
      <c r="L507" s="53">
        <v>87.9</v>
      </c>
      <c r="M507" s="53"/>
      <c r="N507" s="53">
        <v>3.2</v>
      </c>
      <c r="O507" s="53">
        <v>7.7</v>
      </c>
      <c r="P507" s="54">
        <f aca="true" t="shared" si="284" ref="P507:AQ507">ROUND((P506*P$2/100),1)</f>
        <v>0</v>
      </c>
      <c r="Q507" s="53">
        <v>1.3</v>
      </c>
      <c r="R507" s="53">
        <f t="shared" si="284"/>
        <v>0</v>
      </c>
      <c r="S507" s="54">
        <f t="shared" si="284"/>
        <v>0</v>
      </c>
      <c r="T507" s="53">
        <f t="shared" si="284"/>
        <v>0</v>
      </c>
      <c r="U507" s="54">
        <f t="shared" si="284"/>
        <v>0</v>
      </c>
      <c r="V507" s="54"/>
      <c r="W507" s="54"/>
      <c r="X507" s="54">
        <f t="shared" si="284"/>
        <v>0</v>
      </c>
      <c r="Y507" s="53">
        <f t="shared" si="284"/>
        <v>0</v>
      </c>
      <c r="Z507" s="54">
        <f t="shared" si="284"/>
        <v>0</v>
      </c>
      <c r="AA507" s="54">
        <f t="shared" si="284"/>
        <v>0</v>
      </c>
      <c r="AB507" s="54">
        <f t="shared" si="284"/>
        <v>0</v>
      </c>
      <c r="AC507" s="54">
        <f t="shared" si="284"/>
        <v>0</v>
      </c>
      <c r="AD507" s="53">
        <f t="shared" si="284"/>
        <v>77.9</v>
      </c>
      <c r="AE507" s="54">
        <f>ROUND((AE506*AE$2/100),1)</f>
        <v>0</v>
      </c>
      <c r="AF507" s="54">
        <f t="shared" si="284"/>
        <v>0</v>
      </c>
      <c r="AG507" s="54">
        <f t="shared" si="284"/>
        <v>0</v>
      </c>
      <c r="AH507" s="54">
        <f t="shared" si="284"/>
        <v>0</v>
      </c>
      <c r="AI507" s="54">
        <f t="shared" si="284"/>
        <v>0</v>
      </c>
      <c r="AJ507" s="54">
        <f t="shared" si="284"/>
        <v>0</v>
      </c>
      <c r="AK507" s="54">
        <f t="shared" si="284"/>
        <v>0</v>
      </c>
      <c r="AL507" s="54">
        <f t="shared" si="284"/>
        <v>0</v>
      </c>
      <c r="AM507" s="54">
        <f t="shared" si="284"/>
        <v>0</v>
      </c>
      <c r="AN507" s="54">
        <f t="shared" si="284"/>
        <v>0</v>
      </c>
      <c r="AO507" s="54">
        <f t="shared" si="284"/>
        <v>0</v>
      </c>
      <c r="AP507" s="54">
        <f t="shared" si="284"/>
        <v>0</v>
      </c>
      <c r="AQ507" s="54">
        <f t="shared" si="284"/>
        <v>0</v>
      </c>
      <c r="AR507" s="49">
        <f t="shared" si="270"/>
        <v>689.5999999999999</v>
      </c>
      <c r="AS507" s="1" t="b">
        <f>SUM(K506:AQ506)=AR506</f>
        <v>1</v>
      </c>
      <c r="AT507" s="46"/>
      <c r="AU507" s="46"/>
      <c r="AV507" s="46"/>
      <c r="AW507" s="46"/>
      <c r="AX507" s="46"/>
      <c r="AY507" s="46"/>
    </row>
    <row r="508" spans="4:51" s="1" customFormat="1" ht="15.75" hidden="1">
      <c r="D508" s="51"/>
      <c r="E508" s="52" t="s">
        <v>23</v>
      </c>
      <c r="F508" s="49"/>
      <c r="G508" s="49"/>
      <c r="H508" s="49"/>
      <c r="I508" s="49"/>
      <c r="J508" s="49"/>
      <c r="K508" s="53">
        <f>ROUND((K506*K$3/100),1)</f>
        <v>803.2</v>
      </c>
      <c r="L508" s="53">
        <v>149.8</v>
      </c>
      <c r="M508" s="53"/>
      <c r="N508" s="53">
        <v>6</v>
      </c>
      <c r="O508" s="53">
        <v>12.5</v>
      </c>
      <c r="P508" s="54">
        <f aca="true" t="shared" si="285" ref="P508:AQ508">ROUND((P506*P$3/100),1)</f>
        <v>0</v>
      </c>
      <c r="Q508" s="53">
        <v>2.6</v>
      </c>
      <c r="R508" s="53">
        <f t="shared" si="285"/>
        <v>0</v>
      </c>
      <c r="S508" s="54">
        <f t="shared" si="285"/>
        <v>0</v>
      </c>
      <c r="T508" s="53">
        <f t="shared" si="285"/>
        <v>0</v>
      </c>
      <c r="U508" s="54">
        <f t="shared" si="285"/>
        <v>0</v>
      </c>
      <c r="V508" s="54"/>
      <c r="W508" s="54"/>
      <c r="X508" s="54">
        <f t="shared" si="285"/>
        <v>0</v>
      </c>
      <c r="Y508" s="53"/>
      <c r="Z508" s="54">
        <f t="shared" si="285"/>
        <v>0</v>
      </c>
      <c r="AA508" s="54">
        <f t="shared" si="285"/>
        <v>0</v>
      </c>
      <c r="AB508" s="54">
        <f t="shared" si="285"/>
        <v>0</v>
      </c>
      <c r="AC508" s="54">
        <f t="shared" si="285"/>
        <v>0</v>
      </c>
      <c r="AD508" s="53">
        <f t="shared" si="285"/>
        <v>25.8</v>
      </c>
      <c r="AE508" s="54">
        <f>ROUND((AE506*AE$3/100),1)</f>
        <v>0</v>
      </c>
      <c r="AF508" s="54">
        <f t="shared" si="285"/>
        <v>0</v>
      </c>
      <c r="AG508" s="54">
        <f t="shared" si="285"/>
        <v>0</v>
      </c>
      <c r="AH508" s="54">
        <f t="shared" si="285"/>
        <v>0</v>
      </c>
      <c r="AI508" s="54">
        <f t="shared" si="285"/>
        <v>0</v>
      </c>
      <c r="AJ508" s="54">
        <f t="shared" si="285"/>
        <v>0</v>
      </c>
      <c r="AK508" s="54">
        <f t="shared" si="285"/>
        <v>0</v>
      </c>
      <c r="AL508" s="54">
        <f t="shared" si="285"/>
        <v>0</v>
      </c>
      <c r="AM508" s="54">
        <f t="shared" si="285"/>
        <v>0</v>
      </c>
      <c r="AN508" s="54">
        <f t="shared" si="285"/>
        <v>0</v>
      </c>
      <c r="AO508" s="54">
        <f t="shared" si="285"/>
        <v>0</v>
      </c>
      <c r="AP508" s="54">
        <f t="shared" si="285"/>
        <v>0</v>
      </c>
      <c r="AQ508" s="54">
        <f t="shared" si="285"/>
        <v>0</v>
      </c>
      <c r="AR508" s="49">
        <f t="shared" si="270"/>
        <v>978.8</v>
      </c>
      <c r="AT508" s="46"/>
      <c r="AU508" s="46"/>
      <c r="AV508" s="46"/>
      <c r="AW508" s="46"/>
      <c r="AX508" s="46"/>
      <c r="AY508" s="46"/>
    </row>
    <row r="509" spans="4:51" s="1" customFormat="1" ht="15.75" hidden="1">
      <c r="D509" s="51"/>
      <c r="E509" s="52" t="s">
        <v>24</v>
      </c>
      <c r="F509" s="49"/>
      <c r="G509" s="49"/>
      <c r="H509" s="49"/>
      <c r="I509" s="49"/>
      <c r="J509" s="49"/>
      <c r="K509" s="53">
        <f>ROUND((K506*K$4/100),1)</f>
        <v>476.4</v>
      </c>
      <c r="L509" s="53">
        <f>ROUND((L506*L$4/100),1)</f>
        <v>79.6</v>
      </c>
      <c r="M509" s="53"/>
      <c r="N509" s="53">
        <v>5.9</v>
      </c>
      <c r="O509" s="53">
        <v>10.9</v>
      </c>
      <c r="P509" s="54">
        <f aca="true" t="shared" si="286" ref="P509:AQ509">ROUND((P506*P$4/100),1)</f>
        <v>0</v>
      </c>
      <c r="Q509" s="53">
        <f t="shared" si="286"/>
        <v>0</v>
      </c>
      <c r="R509" s="53">
        <f t="shared" si="286"/>
        <v>0</v>
      </c>
      <c r="S509" s="54">
        <f t="shared" si="286"/>
        <v>0</v>
      </c>
      <c r="T509" s="53">
        <v>26.6</v>
      </c>
      <c r="U509" s="54">
        <f t="shared" si="286"/>
        <v>0</v>
      </c>
      <c r="V509" s="54"/>
      <c r="W509" s="54"/>
      <c r="X509" s="54">
        <f t="shared" si="286"/>
        <v>0</v>
      </c>
      <c r="Y509" s="53">
        <f t="shared" si="286"/>
        <v>0</v>
      </c>
      <c r="Z509" s="54">
        <f t="shared" si="286"/>
        <v>0</v>
      </c>
      <c r="AA509" s="54">
        <f t="shared" si="286"/>
        <v>0</v>
      </c>
      <c r="AB509" s="54">
        <f t="shared" si="286"/>
        <v>0</v>
      </c>
      <c r="AC509" s="54">
        <f t="shared" si="286"/>
        <v>0</v>
      </c>
      <c r="AD509" s="53">
        <v>15.1</v>
      </c>
      <c r="AE509" s="54">
        <f>ROUND((AE506*AE$4/100),1)</f>
        <v>0</v>
      </c>
      <c r="AF509" s="54">
        <f t="shared" si="286"/>
        <v>0</v>
      </c>
      <c r="AG509" s="54">
        <f t="shared" si="286"/>
        <v>0</v>
      </c>
      <c r="AH509" s="54">
        <f t="shared" si="286"/>
        <v>0</v>
      </c>
      <c r="AI509" s="54">
        <f t="shared" si="286"/>
        <v>0</v>
      </c>
      <c r="AJ509" s="54">
        <f t="shared" si="286"/>
        <v>0</v>
      </c>
      <c r="AK509" s="54">
        <f t="shared" si="286"/>
        <v>0</v>
      </c>
      <c r="AL509" s="54">
        <f t="shared" si="286"/>
        <v>0</v>
      </c>
      <c r="AM509" s="54">
        <f t="shared" si="286"/>
        <v>0</v>
      </c>
      <c r="AN509" s="54">
        <f t="shared" si="286"/>
        <v>0</v>
      </c>
      <c r="AO509" s="54">
        <f t="shared" si="286"/>
        <v>0</v>
      </c>
      <c r="AP509" s="54">
        <f t="shared" si="286"/>
        <v>0</v>
      </c>
      <c r="AQ509" s="54">
        <f t="shared" si="286"/>
        <v>0</v>
      </c>
      <c r="AR509" s="49">
        <f t="shared" si="270"/>
        <v>571.1</v>
      </c>
      <c r="AT509" s="46"/>
      <c r="AU509" s="46"/>
      <c r="AV509" s="46"/>
      <c r="AW509" s="46"/>
      <c r="AX509" s="46"/>
      <c r="AY509" s="46"/>
    </row>
    <row r="510" spans="4:51" s="1" customFormat="1" ht="15.75" hidden="1">
      <c r="D510" s="51" t="s">
        <v>25</v>
      </c>
      <c r="E510" s="52" t="s">
        <v>26</v>
      </c>
      <c r="F510" s="49"/>
      <c r="G510" s="49"/>
      <c r="H510" s="49"/>
      <c r="I510" s="49"/>
      <c r="J510" s="49"/>
      <c r="K510" s="53">
        <f>K506-K507-K508-K509</f>
        <v>691.1</v>
      </c>
      <c r="L510" s="53">
        <f>L506-L507-L508-L509</f>
        <v>112.99999999999997</v>
      </c>
      <c r="M510" s="53"/>
      <c r="N510" s="53">
        <f>N506-N507-N508-N509</f>
        <v>-15.1</v>
      </c>
      <c r="O510" s="53">
        <f>O506-O507-O508-O509</f>
        <v>-31.1</v>
      </c>
      <c r="P510" s="54">
        <f aca="true" t="shared" si="287" ref="P510:AQ510">P506-P507-P508-P509</f>
        <v>0</v>
      </c>
      <c r="Q510" s="53">
        <f t="shared" si="287"/>
        <v>-3.9000000000000004</v>
      </c>
      <c r="R510" s="53">
        <f t="shared" si="287"/>
        <v>0</v>
      </c>
      <c r="S510" s="54">
        <f t="shared" si="287"/>
        <v>0</v>
      </c>
      <c r="T510" s="53">
        <f t="shared" si="287"/>
        <v>-26.6</v>
      </c>
      <c r="U510" s="54">
        <f t="shared" si="287"/>
        <v>0</v>
      </c>
      <c r="V510" s="54"/>
      <c r="W510" s="54"/>
      <c r="X510" s="54">
        <f t="shared" si="287"/>
        <v>0</v>
      </c>
      <c r="Y510" s="53">
        <f t="shared" si="287"/>
        <v>0</v>
      </c>
      <c r="Z510" s="54">
        <f t="shared" si="287"/>
        <v>0</v>
      </c>
      <c r="AA510" s="54">
        <f t="shared" si="287"/>
        <v>0</v>
      </c>
      <c r="AB510" s="54">
        <f t="shared" si="287"/>
        <v>0</v>
      </c>
      <c r="AC510" s="54">
        <f t="shared" si="287"/>
        <v>0</v>
      </c>
      <c r="AD510" s="53">
        <f t="shared" si="287"/>
        <v>31.199999999999996</v>
      </c>
      <c r="AE510" s="54">
        <f>AE506-AE507-AE508-AE509</f>
        <v>0</v>
      </c>
      <c r="AF510" s="54">
        <f t="shared" si="287"/>
        <v>0</v>
      </c>
      <c r="AG510" s="54">
        <f t="shared" si="287"/>
        <v>0</v>
      </c>
      <c r="AH510" s="54">
        <f t="shared" si="287"/>
        <v>0</v>
      </c>
      <c r="AI510" s="54">
        <f t="shared" si="287"/>
        <v>0</v>
      </c>
      <c r="AJ510" s="54">
        <f t="shared" si="287"/>
        <v>0</v>
      </c>
      <c r="AK510" s="54">
        <f t="shared" si="287"/>
        <v>0</v>
      </c>
      <c r="AL510" s="54">
        <f t="shared" si="287"/>
        <v>0</v>
      </c>
      <c r="AM510" s="54">
        <f t="shared" si="287"/>
        <v>0</v>
      </c>
      <c r="AN510" s="54">
        <f t="shared" si="287"/>
        <v>0</v>
      </c>
      <c r="AO510" s="54">
        <f t="shared" si="287"/>
        <v>0</v>
      </c>
      <c r="AP510" s="54">
        <f t="shared" si="287"/>
        <v>0</v>
      </c>
      <c r="AQ510" s="54">
        <f t="shared" si="287"/>
        <v>0</v>
      </c>
      <c r="AR510" s="49">
        <f t="shared" si="270"/>
        <v>835.3000000000001</v>
      </c>
      <c r="AT510" s="46"/>
      <c r="AU510" s="46"/>
      <c r="AV510" s="46"/>
      <c r="AW510" s="46"/>
      <c r="AX510" s="46"/>
      <c r="AY510" s="46"/>
    </row>
    <row r="511" spans="4:51" ht="15.75" hidden="1">
      <c r="D511" s="41"/>
      <c r="E511" s="49"/>
      <c r="F511" s="58"/>
      <c r="G511" s="58"/>
      <c r="H511" s="58"/>
      <c r="I511" s="58"/>
      <c r="J511" s="58"/>
      <c r="K511" s="55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  <c r="AA511" s="56"/>
      <c r="AB511" s="56"/>
      <c r="AC511" s="56"/>
      <c r="AD511" s="56"/>
      <c r="AE511" s="56"/>
      <c r="AF511" s="56"/>
      <c r="AG511" s="56"/>
      <c r="AH511" s="56"/>
      <c r="AI511" s="56"/>
      <c r="AJ511" s="56"/>
      <c r="AK511" s="56"/>
      <c r="AL511" s="56"/>
      <c r="AM511" s="56"/>
      <c r="AN511" s="56"/>
      <c r="AO511" s="56"/>
      <c r="AP511" s="56"/>
      <c r="AQ511" s="56"/>
      <c r="AR511" s="49">
        <f t="shared" si="270"/>
        <v>0</v>
      </c>
      <c r="AT511" s="46"/>
      <c r="AU511" s="46"/>
      <c r="AV511" s="46"/>
      <c r="AW511" s="46"/>
      <c r="AX511" s="46"/>
      <c r="AY511" s="46"/>
    </row>
    <row r="512" spans="4:51" ht="15.75" hidden="1">
      <c r="D512" s="41"/>
      <c r="E512" s="49"/>
      <c r="F512" s="58"/>
      <c r="G512" s="58"/>
      <c r="H512" s="58"/>
      <c r="I512" s="58"/>
      <c r="J512" s="58"/>
      <c r="K512" s="55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  <c r="AA512" s="56"/>
      <c r="AB512" s="56"/>
      <c r="AC512" s="56"/>
      <c r="AD512" s="56"/>
      <c r="AE512" s="56"/>
      <c r="AF512" s="56"/>
      <c r="AG512" s="56"/>
      <c r="AH512" s="56"/>
      <c r="AI512" s="56"/>
      <c r="AJ512" s="56"/>
      <c r="AK512" s="56"/>
      <c r="AL512" s="56"/>
      <c r="AM512" s="56"/>
      <c r="AN512" s="56"/>
      <c r="AO512" s="56"/>
      <c r="AP512" s="56"/>
      <c r="AQ512" s="56"/>
      <c r="AR512" s="49">
        <f t="shared" si="270"/>
        <v>0</v>
      </c>
      <c r="AT512" s="46"/>
      <c r="AU512" s="46"/>
      <c r="AV512" s="46"/>
      <c r="AW512" s="46"/>
      <c r="AX512" s="46"/>
      <c r="AY512" s="46"/>
    </row>
    <row r="513" spans="4:51" ht="56.25" customHeight="1">
      <c r="D513" s="65">
        <v>70761</v>
      </c>
      <c r="E513" s="48" t="s">
        <v>97</v>
      </c>
      <c r="F513" s="49"/>
      <c r="G513" s="49"/>
      <c r="H513" s="49"/>
      <c r="I513" s="49"/>
      <c r="J513" s="49"/>
      <c r="K513" s="50">
        <v>1803</v>
      </c>
      <c r="L513" s="49">
        <v>311</v>
      </c>
      <c r="M513" s="49">
        <v>201</v>
      </c>
      <c r="N513" s="49"/>
      <c r="O513" s="49"/>
      <c r="P513" s="49"/>
      <c r="Q513" s="49"/>
      <c r="R513" s="49"/>
      <c r="S513" s="49">
        <v>0</v>
      </c>
      <c r="T513" s="49">
        <v>0</v>
      </c>
      <c r="U513" s="49">
        <v>0</v>
      </c>
      <c r="V513" s="49"/>
      <c r="W513" s="49">
        <v>100</v>
      </c>
      <c r="X513" s="49"/>
      <c r="Y513" s="49"/>
      <c r="Z513" s="49"/>
      <c r="AA513" s="49"/>
      <c r="AB513" s="49"/>
      <c r="AC513" s="49"/>
      <c r="AD513" s="49">
        <v>100</v>
      </c>
      <c r="AE513" s="49"/>
      <c r="AF513" s="49"/>
      <c r="AG513" s="49"/>
      <c r="AH513" s="49"/>
      <c r="AI513" s="49"/>
      <c r="AJ513" s="49"/>
      <c r="AK513" s="49"/>
      <c r="AL513" s="49"/>
      <c r="AM513" s="49"/>
      <c r="AN513" s="49"/>
      <c r="AO513" s="49"/>
      <c r="AP513" s="49">
        <v>0</v>
      </c>
      <c r="AQ513" s="49">
        <v>0</v>
      </c>
      <c r="AR513" s="49">
        <f t="shared" si="270"/>
        <v>2515</v>
      </c>
      <c r="AS513" s="68"/>
      <c r="AT513" s="46">
        <f>K513/12</f>
        <v>150.25</v>
      </c>
      <c r="AU513" s="46">
        <f>L513/12</f>
        <v>25.916666666666668</v>
      </c>
      <c r="AV513" s="46">
        <f>M513/12</f>
        <v>16.75</v>
      </c>
      <c r="AW513" s="46">
        <f>W513/12</f>
        <v>8.333333333333334</v>
      </c>
      <c r="AX513" s="46">
        <f>AD513/12</f>
        <v>8.333333333333334</v>
      </c>
      <c r="AY513" s="46"/>
    </row>
    <row r="514" spans="4:51" ht="2.25" customHeight="1" hidden="1">
      <c r="D514" s="51"/>
      <c r="E514" s="52" t="s">
        <v>22</v>
      </c>
      <c r="F514" s="49"/>
      <c r="G514" s="49"/>
      <c r="H514" s="49"/>
      <c r="I514" s="49"/>
      <c r="J514" s="49"/>
      <c r="K514" s="53">
        <f aca="true" t="shared" si="288" ref="K514:AQ514">ROUND((K513*K$2/100),1)</f>
        <v>378.6</v>
      </c>
      <c r="L514" s="53">
        <f t="shared" si="288"/>
        <v>63.4</v>
      </c>
      <c r="M514" s="53"/>
      <c r="N514" s="54"/>
      <c r="O514" s="54"/>
      <c r="P514" s="54"/>
      <c r="Q514" s="54"/>
      <c r="R514" s="54"/>
      <c r="S514" s="54">
        <f t="shared" si="288"/>
        <v>0</v>
      </c>
      <c r="T514" s="54">
        <f t="shared" si="288"/>
        <v>0</v>
      </c>
      <c r="U514" s="54">
        <f t="shared" si="288"/>
        <v>0</v>
      </c>
      <c r="V514" s="54"/>
      <c r="W514" s="54"/>
      <c r="X514" s="54">
        <f t="shared" si="288"/>
        <v>0</v>
      </c>
      <c r="Y514" s="54">
        <f t="shared" si="288"/>
        <v>0</v>
      </c>
      <c r="Z514" s="54">
        <f t="shared" si="288"/>
        <v>0</v>
      </c>
      <c r="AA514" s="54">
        <f t="shared" si="288"/>
        <v>0</v>
      </c>
      <c r="AB514" s="54">
        <f t="shared" si="288"/>
        <v>0</v>
      </c>
      <c r="AC514" s="54">
        <f t="shared" si="288"/>
        <v>0</v>
      </c>
      <c r="AD514" s="54">
        <f t="shared" si="288"/>
        <v>51.9</v>
      </c>
      <c r="AE514" s="54">
        <f t="shared" si="288"/>
        <v>0</v>
      </c>
      <c r="AF514" s="54">
        <f t="shared" si="288"/>
        <v>0</v>
      </c>
      <c r="AG514" s="54">
        <f t="shared" si="288"/>
        <v>0</v>
      </c>
      <c r="AH514" s="54">
        <f t="shared" si="288"/>
        <v>0</v>
      </c>
      <c r="AI514" s="54">
        <f t="shared" si="288"/>
        <v>0</v>
      </c>
      <c r="AJ514" s="54"/>
      <c r="AK514" s="54"/>
      <c r="AL514" s="54"/>
      <c r="AM514" s="54"/>
      <c r="AN514" s="54"/>
      <c r="AO514" s="54"/>
      <c r="AP514" s="54">
        <f t="shared" si="288"/>
        <v>0</v>
      </c>
      <c r="AQ514" s="54">
        <f t="shared" si="288"/>
        <v>0</v>
      </c>
      <c r="AR514" s="49">
        <f t="shared" si="270"/>
        <v>493.9</v>
      </c>
      <c r="AS514" s="1" t="b">
        <f>SUM(K513:AQ513)=AR513</f>
        <v>1</v>
      </c>
      <c r="AT514" s="46"/>
      <c r="AU514" s="46"/>
      <c r="AV514" s="46"/>
      <c r="AW514" s="46"/>
      <c r="AX514" s="46"/>
      <c r="AY514" s="46"/>
    </row>
    <row r="515" spans="4:51" ht="15.75" hidden="1">
      <c r="D515" s="51"/>
      <c r="E515" s="52" t="s">
        <v>23</v>
      </c>
      <c r="F515" s="58"/>
      <c r="G515" s="58"/>
      <c r="H515" s="58"/>
      <c r="I515" s="58"/>
      <c r="J515" s="58"/>
      <c r="K515" s="53">
        <f aca="true" t="shared" si="289" ref="K515:AQ515">ROUND((K513*K$3/100),1)</f>
        <v>580.6</v>
      </c>
      <c r="L515" s="53">
        <f t="shared" si="289"/>
        <v>108.2</v>
      </c>
      <c r="M515" s="53"/>
      <c r="N515" s="54"/>
      <c r="O515" s="54"/>
      <c r="P515" s="54"/>
      <c r="Q515" s="54"/>
      <c r="R515" s="54"/>
      <c r="S515" s="54">
        <f t="shared" si="289"/>
        <v>0</v>
      </c>
      <c r="T515" s="54">
        <f t="shared" si="289"/>
        <v>0</v>
      </c>
      <c r="U515" s="54">
        <f t="shared" si="289"/>
        <v>0</v>
      </c>
      <c r="V515" s="54"/>
      <c r="W515" s="54"/>
      <c r="X515" s="54">
        <f t="shared" si="289"/>
        <v>0</v>
      </c>
      <c r="Y515" s="54">
        <f t="shared" si="289"/>
        <v>0</v>
      </c>
      <c r="Z515" s="54">
        <f t="shared" si="289"/>
        <v>0</v>
      </c>
      <c r="AA515" s="54">
        <f t="shared" si="289"/>
        <v>0</v>
      </c>
      <c r="AB515" s="54">
        <f t="shared" si="289"/>
        <v>0</v>
      </c>
      <c r="AC515" s="54">
        <f t="shared" si="289"/>
        <v>0</v>
      </c>
      <c r="AD515" s="54">
        <f t="shared" si="289"/>
        <v>17.2</v>
      </c>
      <c r="AE515" s="54">
        <f t="shared" si="289"/>
        <v>0</v>
      </c>
      <c r="AF515" s="54">
        <f t="shared" si="289"/>
        <v>0</v>
      </c>
      <c r="AG515" s="54">
        <f t="shared" si="289"/>
        <v>0</v>
      </c>
      <c r="AH515" s="54">
        <f t="shared" si="289"/>
        <v>0</v>
      </c>
      <c r="AI515" s="54">
        <f t="shared" si="289"/>
        <v>0</v>
      </c>
      <c r="AJ515" s="54"/>
      <c r="AK515" s="54"/>
      <c r="AL515" s="54"/>
      <c r="AM515" s="54"/>
      <c r="AN515" s="54"/>
      <c r="AO515" s="54"/>
      <c r="AP515" s="54">
        <f t="shared" si="289"/>
        <v>0</v>
      </c>
      <c r="AQ515" s="54">
        <f t="shared" si="289"/>
        <v>0</v>
      </c>
      <c r="AR515" s="49">
        <f t="shared" si="270"/>
        <v>706.0000000000001</v>
      </c>
      <c r="AS515" s="1"/>
      <c r="AT515" s="46"/>
      <c r="AU515" s="46"/>
      <c r="AV515" s="46"/>
      <c r="AW515" s="46"/>
      <c r="AX515" s="46"/>
      <c r="AY515" s="46"/>
    </row>
    <row r="516" spans="4:51" ht="15.75" hidden="1">
      <c r="D516" s="51"/>
      <c r="E516" s="52" t="s">
        <v>24</v>
      </c>
      <c r="F516" s="58"/>
      <c r="G516" s="58"/>
      <c r="H516" s="58"/>
      <c r="I516" s="58"/>
      <c r="J516" s="58"/>
      <c r="K516" s="53">
        <f aca="true" t="shared" si="290" ref="K516:AQ516">ROUND((K513*K$4/100),1)</f>
        <v>344.4</v>
      </c>
      <c r="L516" s="53">
        <f t="shared" si="290"/>
        <v>57.5</v>
      </c>
      <c r="M516" s="53"/>
      <c r="N516" s="54"/>
      <c r="O516" s="54"/>
      <c r="P516" s="54"/>
      <c r="Q516" s="54"/>
      <c r="R516" s="54"/>
      <c r="S516" s="54">
        <f t="shared" si="290"/>
        <v>0</v>
      </c>
      <c r="T516" s="54">
        <f t="shared" si="290"/>
        <v>0</v>
      </c>
      <c r="U516" s="54">
        <f t="shared" si="290"/>
        <v>0</v>
      </c>
      <c r="V516" s="54"/>
      <c r="W516" s="54"/>
      <c r="X516" s="54">
        <f t="shared" si="290"/>
        <v>0</v>
      </c>
      <c r="Y516" s="54">
        <f t="shared" si="290"/>
        <v>0</v>
      </c>
      <c r="Z516" s="54">
        <f t="shared" si="290"/>
        <v>0</v>
      </c>
      <c r="AA516" s="54">
        <f t="shared" si="290"/>
        <v>0</v>
      </c>
      <c r="AB516" s="54">
        <f t="shared" si="290"/>
        <v>0</v>
      </c>
      <c r="AC516" s="54">
        <f t="shared" si="290"/>
        <v>0</v>
      </c>
      <c r="AD516" s="54">
        <f t="shared" si="290"/>
        <v>10.1</v>
      </c>
      <c r="AE516" s="54">
        <f t="shared" si="290"/>
        <v>0</v>
      </c>
      <c r="AF516" s="54">
        <f t="shared" si="290"/>
        <v>0</v>
      </c>
      <c r="AG516" s="54">
        <f t="shared" si="290"/>
        <v>0</v>
      </c>
      <c r="AH516" s="54">
        <f t="shared" si="290"/>
        <v>0</v>
      </c>
      <c r="AI516" s="54">
        <f t="shared" si="290"/>
        <v>0</v>
      </c>
      <c r="AJ516" s="54"/>
      <c r="AK516" s="54"/>
      <c r="AL516" s="54"/>
      <c r="AM516" s="54"/>
      <c r="AN516" s="54"/>
      <c r="AO516" s="54"/>
      <c r="AP516" s="54">
        <f t="shared" si="290"/>
        <v>0</v>
      </c>
      <c r="AQ516" s="54">
        <f t="shared" si="290"/>
        <v>0</v>
      </c>
      <c r="AR516" s="49">
        <f t="shared" si="270"/>
        <v>412</v>
      </c>
      <c r="AS516" s="1"/>
      <c r="AT516" s="46"/>
      <c r="AU516" s="46"/>
      <c r="AV516" s="46"/>
      <c r="AW516" s="46"/>
      <c r="AX516" s="46"/>
      <c r="AY516" s="46"/>
    </row>
    <row r="517" spans="4:51" ht="15.75" hidden="1">
      <c r="D517" s="51" t="s">
        <v>25</v>
      </c>
      <c r="E517" s="52" t="s">
        <v>26</v>
      </c>
      <c r="F517" s="58"/>
      <c r="G517" s="58"/>
      <c r="H517" s="58"/>
      <c r="I517" s="58"/>
      <c r="J517" s="58"/>
      <c r="K517" s="53">
        <f aca="true" t="shared" si="291" ref="K517:AQ517">K513-K514-K515-K516</f>
        <v>499.4000000000001</v>
      </c>
      <c r="L517" s="53">
        <f t="shared" si="291"/>
        <v>81.89999999999998</v>
      </c>
      <c r="M517" s="53"/>
      <c r="N517" s="54"/>
      <c r="O517" s="54"/>
      <c r="P517" s="54"/>
      <c r="Q517" s="54"/>
      <c r="R517" s="54"/>
      <c r="S517" s="54">
        <f t="shared" si="291"/>
        <v>0</v>
      </c>
      <c r="T517" s="54">
        <f t="shared" si="291"/>
        <v>0</v>
      </c>
      <c r="U517" s="54">
        <f t="shared" si="291"/>
        <v>0</v>
      </c>
      <c r="V517" s="54"/>
      <c r="W517" s="54"/>
      <c r="X517" s="54">
        <f t="shared" si="291"/>
        <v>0</v>
      </c>
      <c r="Y517" s="54">
        <f t="shared" si="291"/>
        <v>0</v>
      </c>
      <c r="Z517" s="54">
        <f t="shared" si="291"/>
        <v>0</v>
      </c>
      <c r="AA517" s="54">
        <f t="shared" si="291"/>
        <v>0</v>
      </c>
      <c r="AB517" s="54">
        <f t="shared" si="291"/>
        <v>0</v>
      </c>
      <c r="AC517" s="54">
        <f t="shared" si="291"/>
        <v>0</v>
      </c>
      <c r="AD517" s="54">
        <f t="shared" si="291"/>
        <v>20.800000000000004</v>
      </c>
      <c r="AE517" s="54">
        <f t="shared" si="291"/>
        <v>0</v>
      </c>
      <c r="AF517" s="54">
        <f t="shared" si="291"/>
        <v>0</v>
      </c>
      <c r="AG517" s="54">
        <f t="shared" si="291"/>
        <v>0</v>
      </c>
      <c r="AH517" s="54">
        <f t="shared" si="291"/>
        <v>0</v>
      </c>
      <c r="AI517" s="54">
        <f t="shared" si="291"/>
        <v>0</v>
      </c>
      <c r="AJ517" s="54"/>
      <c r="AK517" s="54"/>
      <c r="AL517" s="54"/>
      <c r="AM517" s="54"/>
      <c r="AN517" s="54"/>
      <c r="AO517" s="54"/>
      <c r="AP517" s="54">
        <f t="shared" si="291"/>
        <v>0</v>
      </c>
      <c r="AQ517" s="54">
        <f t="shared" si="291"/>
        <v>0</v>
      </c>
      <c r="AR517" s="49">
        <f t="shared" si="270"/>
        <v>602.1</v>
      </c>
      <c r="AS517" s="1"/>
      <c r="AT517" s="46"/>
      <c r="AU517" s="46"/>
      <c r="AV517" s="46"/>
      <c r="AW517" s="46"/>
      <c r="AX517" s="46"/>
      <c r="AY517" s="46"/>
    </row>
    <row r="518" spans="4:51" ht="15.75" hidden="1">
      <c r="D518" s="41"/>
      <c r="E518" s="49"/>
      <c r="F518" s="58"/>
      <c r="G518" s="58"/>
      <c r="H518" s="58"/>
      <c r="I518" s="58"/>
      <c r="J518" s="58"/>
      <c r="K518" s="55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  <c r="AA518" s="56"/>
      <c r="AB518" s="56"/>
      <c r="AC518" s="56"/>
      <c r="AD518" s="56"/>
      <c r="AE518" s="56"/>
      <c r="AF518" s="56"/>
      <c r="AG518" s="56"/>
      <c r="AH518" s="56"/>
      <c r="AI518" s="56"/>
      <c r="AJ518" s="56"/>
      <c r="AK518" s="56"/>
      <c r="AL518" s="56"/>
      <c r="AM518" s="56"/>
      <c r="AN518" s="56"/>
      <c r="AO518" s="56"/>
      <c r="AP518" s="56"/>
      <c r="AQ518" s="56"/>
      <c r="AR518" s="49">
        <f t="shared" si="270"/>
        <v>0</v>
      </c>
      <c r="AT518" s="46"/>
      <c r="AU518" s="46"/>
      <c r="AV518" s="46"/>
      <c r="AW518" s="46"/>
      <c r="AX518" s="46"/>
      <c r="AY518" s="46"/>
    </row>
    <row r="519" spans="4:51" ht="15.75" hidden="1">
      <c r="D519" s="41"/>
      <c r="E519" s="49"/>
      <c r="F519" s="58"/>
      <c r="G519" s="58"/>
      <c r="H519" s="58"/>
      <c r="I519" s="58"/>
      <c r="J519" s="58"/>
      <c r="K519" s="55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  <c r="AA519" s="56"/>
      <c r="AB519" s="56"/>
      <c r="AC519" s="56"/>
      <c r="AD519" s="56"/>
      <c r="AE519" s="56"/>
      <c r="AF519" s="56"/>
      <c r="AG519" s="56"/>
      <c r="AH519" s="56"/>
      <c r="AI519" s="56"/>
      <c r="AJ519" s="56"/>
      <c r="AK519" s="56"/>
      <c r="AL519" s="56"/>
      <c r="AM519" s="56"/>
      <c r="AN519" s="56"/>
      <c r="AO519" s="56"/>
      <c r="AP519" s="56"/>
      <c r="AQ519" s="56"/>
      <c r="AR519" s="49">
        <f t="shared" si="270"/>
        <v>0</v>
      </c>
      <c r="AT519" s="46"/>
      <c r="AU519" s="46"/>
      <c r="AV519" s="46"/>
      <c r="AW519" s="46"/>
      <c r="AX519" s="46"/>
      <c r="AY519" s="46"/>
    </row>
    <row r="520" spans="4:51" ht="68.25" customHeight="1">
      <c r="D520" s="65">
        <v>70761</v>
      </c>
      <c r="E520" s="48" t="s">
        <v>98</v>
      </c>
      <c r="F520" s="49"/>
      <c r="G520" s="49"/>
      <c r="H520" s="49"/>
      <c r="I520" s="49"/>
      <c r="J520" s="49"/>
      <c r="K520" s="50">
        <v>4946.6</v>
      </c>
      <c r="L520" s="49">
        <v>853.3</v>
      </c>
      <c r="M520" s="49">
        <v>350</v>
      </c>
      <c r="N520" s="49"/>
      <c r="O520" s="49"/>
      <c r="P520" s="49"/>
      <c r="Q520" s="49"/>
      <c r="R520" s="49"/>
      <c r="S520" s="49"/>
      <c r="T520" s="49"/>
      <c r="U520" s="49"/>
      <c r="V520" s="49"/>
      <c r="W520" s="49">
        <v>200</v>
      </c>
      <c r="X520" s="49"/>
      <c r="Y520" s="49"/>
      <c r="Z520" s="49"/>
      <c r="AA520" s="49"/>
      <c r="AB520" s="49"/>
      <c r="AC520" s="49"/>
      <c r="AD520" s="49">
        <v>130</v>
      </c>
      <c r="AE520" s="49"/>
      <c r="AF520" s="49"/>
      <c r="AG520" s="49"/>
      <c r="AH520" s="49"/>
      <c r="AI520" s="49"/>
      <c r="AJ520" s="49"/>
      <c r="AK520" s="49"/>
      <c r="AL520" s="49"/>
      <c r="AM520" s="49"/>
      <c r="AN520" s="49"/>
      <c r="AO520" s="49"/>
      <c r="AP520" s="49">
        <v>0</v>
      </c>
      <c r="AQ520" s="49">
        <v>0</v>
      </c>
      <c r="AR520" s="49">
        <f t="shared" si="270"/>
        <v>6479.900000000001</v>
      </c>
      <c r="AS520" s="68"/>
      <c r="AT520" s="46">
        <f>K520/12</f>
        <v>412.2166666666667</v>
      </c>
      <c r="AU520" s="46">
        <f>L520/12</f>
        <v>71.10833333333333</v>
      </c>
      <c r="AV520" s="46">
        <f>M520/12</f>
        <v>29.166666666666668</v>
      </c>
      <c r="AW520" s="46">
        <f>W520/12</f>
        <v>16.666666666666668</v>
      </c>
      <c r="AX520" s="46">
        <f>AD520/12</f>
        <v>10.833333333333334</v>
      </c>
      <c r="AY520" s="46">
        <f>AJ520/12</f>
        <v>0</v>
      </c>
    </row>
    <row r="521" spans="4:51" s="1" customFormat="1" ht="2.25" customHeight="1" hidden="1">
      <c r="D521" s="51"/>
      <c r="E521" s="52" t="s">
        <v>22</v>
      </c>
      <c r="F521" s="49"/>
      <c r="G521" s="49"/>
      <c r="H521" s="49"/>
      <c r="I521" s="49"/>
      <c r="J521" s="49"/>
      <c r="K521" s="53">
        <f aca="true" t="shared" si="292" ref="K521:AQ521">ROUND((K520*K$2/100),1)</f>
        <v>1038.8</v>
      </c>
      <c r="L521" s="54">
        <f t="shared" si="292"/>
        <v>174.1</v>
      </c>
      <c r="M521" s="54"/>
      <c r="N521" s="54">
        <f t="shared" si="292"/>
        <v>0</v>
      </c>
      <c r="O521" s="54">
        <f t="shared" si="292"/>
        <v>0</v>
      </c>
      <c r="P521" s="54">
        <f t="shared" si="292"/>
        <v>0</v>
      </c>
      <c r="Q521" s="54">
        <f t="shared" si="292"/>
        <v>0</v>
      </c>
      <c r="R521" s="53">
        <f t="shared" si="292"/>
        <v>0</v>
      </c>
      <c r="S521" s="54">
        <f t="shared" si="292"/>
        <v>0</v>
      </c>
      <c r="T521" s="54">
        <f t="shared" si="292"/>
        <v>0</v>
      </c>
      <c r="U521" s="54">
        <f t="shared" si="292"/>
        <v>0</v>
      </c>
      <c r="V521" s="54"/>
      <c r="W521" s="54"/>
      <c r="X521" s="54">
        <f t="shared" si="292"/>
        <v>0</v>
      </c>
      <c r="Y521" s="54">
        <f t="shared" si="292"/>
        <v>0</v>
      </c>
      <c r="Z521" s="54">
        <f t="shared" si="292"/>
        <v>0</v>
      </c>
      <c r="AA521" s="54">
        <f t="shared" si="292"/>
        <v>0</v>
      </c>
      <c r="AB521" s="54">
        <f t="shared" si="292"/>
        <v>0</v>
      </c>
      <c r="AC521" s="54">
        <f t="shared" si="292"/>
        <v>0</v>
      </c>
      <c r="AD521" s="54">
        <f t="shared" si="292"/>
        <v>67.5</v>
      </c>
      <c r="AE521" s="54">
        <f t="shared" si="292"/>
        <v>0</v>
      </c>
      <c r="AF521" s="54">
        <f t="shared" si="292"/>
        <v>0</v>
      </c>
      <c r="AG521" s="54">
        <f t="shared" si="292"/>
        <v>0</v>
      </c>
      <c r="AH521" s="54">
        <f t="shared" si="292"/>
        <v>0</v>
      </c>
      <c r="AI521" s="54">
        <f t="shared" si="292"/>
        <v>0</v>
      </c>
      <c r="AJ521" s="54"/>
      <c r="AK521" s="54"/>
      <c r="AL521" s="54"/>
      <c r="AM521" s="54"/>
      <c r="AN521" s="54"/>
      <c r="AO521" s="54"/>
      <c r="AP521" s="54">
        <f t="shared" si="292"/>
        <v>0</v>
      </c>
      <c r="AQ521" s="54">
        <f t="shared" si="292"/>
        <v>0</v>
      </c>
      <c r="AR521" s="49"/>
      <c r="AS521" s="1" t="b">
        <f>SUM(K520:AQ520)=AR520</f>
        <v>1</v>
      </c>
      <c r="AT521" s="46"/>
      <c r="AU521" s="46"/>
      <c r="AV521" s="46"/>
      <c r="AW521" s="46"/>
      <c r="AX521" s="46"/>
      <c r="AY521" s="46"/>
    </row>
    <row r="522" spans="4:51" s="1" customFormat="1" ht="15.75" hidden="1">
      <c r="D522" s="51"/>
      <c r="E522" s="52" t="s">
        <v>23</v>
      </c>
      <c r="F522" s="49"/>
      <c r="G522" s="49"/>
      <c r="H522" s="49"/>
      <c r="I522" s="49"/>
      <c r="J522" s="49"/>
      <c r="K522" s="53">
        <f aca="true" t="shared" si="293" ref="K522:AQ522">ROUND((K520*K$3/100),1)</f>
        <v>1592.8</v>
      </c>
      <c r="L522" s="54">
        <f t="shared" si="293"/>
        <v>296.9</v>
      </c>
      <c r="M522" s="54"/>
      <c r="N522" s="54">
        <f t="shared" si="293"/>
        <v>0</v>
      </c>
      <c r="O522" s="54">
        <f t="shared" si="293"/>
        <v>0</v>
      </c>
      <c r="P522" s="54">
        <f t="shared" si="293"/>
        <v>0</v>
      </c>
      <c r="Q522" s="54">
        <f t="shared" si="293"/>
        <v>0</v>
      </c>
      <c r="R522" s="53">
        <f t="shared" si="293"/>
        <v>0</v>
      </c>
      <c r="S522" s="54">
        <f t="shared" si="293"/>
        <v>0</v>
      </c>
      <c r="T522" s="54">
        <f t="shared" si="293"/>
        <v>0</v>
      </c>
      <c r="U522" s="54">
        <f t="shared" si="293"/>
        <v>0</v>
      </c>
      <c r="V522" s="54"/>
      <c r="W522" s="54"/>
      <c r="X522" s="54">
        <f t="shared" si="293"/>
        <v>0</v>
      </c>
      <c r="Y522" s="54">
        <f t="shared" si="293"/>
        <v>0</v>
      </c>
      <c r="Z522" s="54">
        <f t="shared" si="293"/>
        <v>0</v>
      </c>
      <c r="AA522" s="54">
        <f t="shared" si="293"/>
        <v>0</v>
      </c>
      <c r="AB522" s="54">
        <f t="shared" si="293"/>
        <v>0</v>
      </c>
      <c r="AC522" s="54">
        <f t="shared" si="293"/>
        <v>0</v>
      </c>
      <c r="AD522" s="54">
        <f t="shared" si="293"/>
        <v>22.4</v>
      </c>
      <c r="AE522" s="54">
        <f t="shared" si="293"/>
        <v>0</v>
      </c>
      <c r="AF522" s="54">
        <f t="shared" si="293"/>
        <v>0</v>
      </c>
      <c r="AG522" s="54">
        <f t="shared" si="293"/>
        <v>0</v>
      </c>
      <c r="AH522" s="54">
        <f t="shared" si="293"/>
        <v>0</v>
      </c>
      <c r="AI522" s="54">
        <f t="shared" si="293"/>
        <v>0</v>
      </c>
      <c r="AJ522" s="54"/>
      <c r="AK522" s="54"/>
      <c r="AL522" s="54"/>
      <c r="AM522" s="54"/>
      <c r="AN522" s="54"/>
      <c r="AO522" s="54"/>
      <c r="AP522" s="54">
        <f t="shared" si="293"/>
        <v>0</v>
      </c>
      <c r="AQ522" s="54">
        <f t="shared" si="293"/>
        <v>0</v>
      </c>
      <c r="AR522" s="49"/>
      <c r="AT522" s="46"/>
      <c r="AU522" s="46"/>
      <c r="AV522" s="46"/>
      <c r="AW522" s="46"/>
      <c r="AX522" s="46"/>
      <c r="AY522" s="46"/>
    </row>
    <row r="523" spans="4:51" s="1" customFormat="1" ht="15.75" hidden="1">
      <c r="D523" s="51"/>
      <c r="E523" s="52" t="s">
        <v>24</v>
      </c>
      <c r="F523" s="49"/>
      <c r="G523" s="49"/>
      <c r="H523" s="49"/>
      <c r="I523" s="49"/>
      <c r="J523" s="49"/>
      <c r="K523" s="53">
        <f aca="true" t="shared" si="294" ref="K523:AQ523">ROUND((K520*K$4/100),1)</f>
        <v>944.8</v>
      </c>
      <c r="L523" s="54">
        <f t="shared" si="294"/>
        <v>157.9</v>
      </c>
      <c r="M523" s="54"/>
      <c r="N523" s="54">
        <f t="shared" si="294"/>
        <v>0</v>
      </c>
      <c r="O523" s="54">
        <f t="shared" si="294"/>
        <v>0</v>
      </c>
      <c r="P523" s="54">
        <f t="shared" si="294"/>
        <v>0</v>
      </c>
      <c r="Q523" s="54">
        <f t="shared" si="294"/>
        <v>0</v>
      </c>
      <c r="R523" s="53">
        <f t="shared" si="294"/>
        <v>0</v>
      </c>
      <c r="S523" s="54">
        <f t="shared" si="294"/>
        <v>0</v>
      </c>
      <c r="T523" s="54">
        <f t="shared" si="294"/>
        <v>0</v>
      </c>
      <c r="U523" s="54">
        <f t="shared" si="294"/>
        <v>0</v>
      </c>
      <c r="V523" s="54"/>
      <c r="W523" s="54"/>
      <c r="X523" s="54">
        <f t="shared" si="294"/>
        <v>0</v>
      </c>
      <c r="Y523" s="54">
        <f t="shared" si="294"/>
        <v>0</v>
      </c>
      <c r="Z523" s="54">
        <f t="shared" si="294"/>
        <v>0</v>
      </c>
      <c r="AA523" s="54">
        <f t="shared" si="294"/>
        <v>0</v>
      </c>
      <c r="AB523" s="54">
        <f t="shared" si="294"/>
        <v>0</v>
      </c>
      <c r="AC523" s="54">
        <f t="shared" si="294"/>
        <v>0</v>
      </c>
      <c r="AD523" s="54">
        <f t="shared" si="294"/>
        <v>13.1</v>
      </c>
      <c r="AE523" s="54">
        <f t="shared" si="294"/>
        <v>0</v>
      </c>
      <c r="AF523" s="54">
        <f t="shared" si="294"/>
        <v>0</v>
      </c>
      <c r="AG523" s="54">
        <f t="shared" si="294"/>
        <v>0</v>
      </c>
      <c r="AH523" s="54">
        <f t="shared" si="294"/>
        <v>0</v>
      </c>
      <c r="AI523" s="54">
        <f t="shared" si="294"/>
        <v>0</v>
      </c>
      <c r="AJ523" s="54"/>
      <c r="AK523" s="54"/>
      <c r="AL523" s="54"/>
      <c r="AM523" s="54"/>
      <c r="AN523" s="54"/>
      <c r="AO523" s="54"/>
      <c r="AP523" s="54">
        <f t="shared" si="294"/>
        <v>0</v>
      </c>
      <c r="AQ523" s="54">
        <f t="shared" si="294"/>
        <v>0</v>
      </c>
      <c r="AR523" s="49"/>
      <c r="AT523" s="46"/>
      <c r="AU523" s="46"/>
      <c r="AV523" s="46"/>
      <c r="AW523" s="46"/>
      <c r="AX523" s="46"/>
      <c r="AY523" s="46"/>
    </row>
    <row r="524" spans="4:51" s="1" customFormat="1" ht="15.75" hidden="1">
      <c r="D524" s="51" t="s">
        <v>25</v>
      </c>
      <c r="E524" s="52" t="s">
        <v>26</v>
      </c>
      <c r="F524" s="49"/>
      <c r="G524" s="49"/>
      <c r="H524" s="49"/>
      <c r="I524" s="49"/>
      <c r="J524" s="49"/>
      <c r="K524" s="53">
        <f aca="true" t="shared" si="295" ref="K524:AQ524">K520-K521-K522-K523</f>
        <v>1370.2</v>
      </c>
      <c r="L524" s="54">
        <f t="shared" si="295"/>
        <v>224.39999999999995</v>
      </c>
      <c r="M524" s="54"/>
      <c r="N524" s="54">
        <f t="shared" si="295"/>
        <v>0</v>
      </c>
      <c r="O524" s="54">
        <f t="shared" si="295"/>
        <v>0</v>
      </c>
      <c r="P524" s="54">
        <f t="shared" si="295"/>
        <v>0</v>
      </c>
      <c r="Q524" s="54">
        <f t="shared" si="295"/>
        <v>0</v>
      </c>
      <c r="R524" s="53">
        <f t="shared" si="295"/>
        <v>0</v>
      </c>
      <c r="S524" s="54">
        <f t="shared" si="295"/>
        <v>0</v>
      </c>
      <c r="T524" s="54">
        <f t="shared" si="295"/>
        <v>0</v>
      </c>
      <c r="U524" s="54">
        <f t="shared" si="295"/>
        <v>0</v>
      </c>
      <c r="V524" s="54"/>
      <c r="W524" s="54"/>
      <c r="X524" s="54">
        <f t="shared" si="295"/>
        <v>0</v>
      </c>
      <c r="Y524" s="54">
        <f t="shared" si="295"/>
        <v>0</v>
      </c>
      <c r="Z524" s="54">
        <f t="shared" si="295"/>
        <v>0</v>
      </c>
      <c r="AA524" s="54">
        <f t="shared" si="295"/>
        <v>0</v>
      </c>
      <c r="AB524" s="54">
        <f t="shared" si="295"/>
        <v>0</v>
      </c>
      <c r="AC524" s="54">
        <f t="shared" si="295"/>
        <v>0</v>
      </c>
      <c r="AD524" s="54">
        <f t="shared" si="295"/>
        <v>27</v>
      </c>
      <c r="AE524" s="54">
        <f t="shared" si="295"/>
        <v>0</v>
      </c>
      <c r="AF524" s="54">
        <f t="shared" si="295"/>
        <v>0</v>
      </c>
      <c r="AG524" s="54">
        <f t="shared" si="295"/>
        <v>0</v>
      </c>
      <c r="AH524" s="54">
        <f t="shared" si="295"/>
        <v>0</v>
      </c>
      <c r="AI524" s="54">
        <f t="shared" si="295"/>
        <v>0</v>
      </c>
      <c r="AJ524" s="54"/>
      <c r="AK524" s="54"/>
      <c r="AL524" s="54"/>
      <c r="AM524" s="54"/>
      <c r="AN524" s="54"/>
      <c r="AO524" s="54"/>
      <c r="AP524" s="54">
        <f t="shared" si="295"/>
        <v>0</v>
      </c>
      <c r="AQ524" s="54">
        <f t="shared" si="295"/>
        <v>0</v>
      </c>
      <c r="AR524" s="49"/>
      <c r="AT524" s="46"/>
      <c r="AU524" s="46"/>
      <c r="AV524" s="46"/>
      <c r="AW524" s="46"/>
      <c r="AX524" s="46"/>
      <c r="AY524" s="46"/>
    </row>
    <row r="525" spans="4:51" s="1" customFormat="1" ht="15.75" hidden="1">
      <c r="D525" s="41"/>
      <c r="E525" s="49"/>
      <c r="F525" s="49"/>
      <c r="G525" s="49"/>
      <c r="H525" s="49"/>
      <c r="I525" s="49"/>
      <c r="J525" s="49"/>
      <c r="K525" s="60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  <c r="AR525" s="49">
        <f t="shared" si="270"/>
        <v>0</v>
      </c>
      <c r="AT525" s="46"/>
      <c r="AU525" s="46"/>
      <c r="AV525" s="46"/>
      <c r="AW525" s="46"/>
      <c r="AX525" s="46"/>
      <c r="AY525" s="46"/>
    </row>
    <row r="526" spans="4:51" s="1" customFormat="1" ht="9" customHeight="1" hidden="1">
      <c r="D526" s="41"/>
      <c r="E526" s="49"/>
      <c r="F526" s="49"/>
      <c r="G526" s="49"/>
      <c r="H526" s="49"/>
      <c r="I526" s="49"/>
      <c r="J526" s="49"/>
      <c r="K526" s="60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  <c r="AR526" s="49">
        <f t="shared" si="270"/>
        <v>0</v>
      </c>
      <c r="AT526" s="46"/>
      <c r="AU526" s="46"/>
      <c r="AV526" s="46"/>
      <c r="AW526" s="46"/>
      <c r="AX526" s="46"/>
      <c r="AY526" s="46"/>
    </row>
    <row r="527" spans="4:51" s="2" customFormat="1" ht="15.75" hidden="1">
      <c r="D527" s="67">
        <v>70732</v>
      </c>
      <c r="E527" s="48"/>
      <c r="F527" s="49"/>
      <c r="G527" s="49"/>
      <c r="H527" s="49"/>
      <c r="I527" s="49"/>
      <c r="J527" s="49"/>
      <c r="K527" s="50">
        <v>0</v>
      </c>
      <c r="L527" s="49">
        <v>0</v>
      </c>
      <c r="M527" s="49"/>
      <c r="N527" s="49">
        <v>0</v>
      </c>
      <c r="O527" s="49">
        <v>0</v>
      </c>
      <c r="P527" s="49">
        <v>0</v>
      </c>
      <c r="Q527" s="49">
        <v>0</v>
      </c>
      <c r="R527" s="49">
        <v>0</v>
      </c>
      <c r="S527" s="49">
        <v>0</v>
      </c>
      <c r="T527" s="49">
        <v>0</v>
      </c>
      <c r="U527" s="49">
        <v>0</v>
      </c>
      <c r="V527" s="49"/>
      <c r="W527" s="49">
        <v>0</v>
      </c>
      <c r="X527" s="49">
        <v>0</v>
      </c>
      <c r="Y527" s="49">
        <v>0</v>
      </c>
      <c r="Z527" s="49">
        <v>0</v>
      </c>
      <c r="AA527" s="49">
        <v>0</v>
      </c>
      <c r="AB527" s="49">
        <v>0</v>
      </c>
      <c r="AC527" s="49">
        <v>0</v>
      </c>
      <c r="AD527" s="49">
        <v>0</v>
      </c>
      <c r="AE527" s="49">
        <v>0</v>
      </c>
      <c r="AF527" s="49">
        <v>0</v>
      </c>
      <c r="AG527" s="49">
        <v>0</v>
      </c>
      <c r="AH527" s="49">
        <v>0</v>
      </c>
      <c r="AI527" s="49">
        <v>0</v>
      </c>
      <c r="AJ527" s="49">
        <v>0</v>
      </c>
      <c r="AK527" s="49">
        <v>0</v>
      </c>
      <c r="AL527" s="49">
        <v>0</v>
      </c>
      <c r="AM527" s="49">
        <v>0</v>
      </c>
      <c r="AN527" s="49">
        <v>0</v>
      </c>
      <c r="AO527" s="49">
        <v>0</v>
      </c>
      <c r="AP527" s="49">
        <v>0</v>
      </c>
      <c r="AQ527" s="49">
        <v>0</v>
      </c>
      <c r="AR527" s="49">
        <f t="shared" si="270"/>
        <v>0</v>
      </c>
      <c r="AT527" s="46"/>
      <c r="AU527" s="46"/>
      <c r="AV527" s="46"/>
      <c r="AW527" s="46"/>
      <c r="AX527" s="46"/>
      <c r="AY527" s="46"/>
    </row>
    <row r="528" spans="4:51" s="1" customFormat="1" ht="15.75" hidden="1">
      <c r="D528" s="51"/>
      <c r="E528" s="52" t="s">
        <v>22</v>
      </c>
      <c r="F528" s="49"/>
      <c r="G528" s="49"/>
      <c r="H528" s="49"/>
      <c r="I528" s="49"/>
      <c r="J528" s="49"/>
      <c r="K528" s="53">
        <f aca="true" t="shared" si="296" ref="K528:AQ528">ROUND((K527*K$2/100),1)</f>
        <v>0</v>
      </c>
      <c r="L528" s="54">
        <f t="shared" si="296"/>
        <v>0</v>
      </c>
      <c r="M528" s="54"/>
      <c r="N528" s="54">
        <f t="shared" si="296"/>
        <v>0</v>
      </c>
      <c r="O528" s="54">
        <f t="shared" si="296"/>
        <v>0</v>
      </c>
      <c r="P528" s="54">
        <f t="shared" si="296"/>
        <v>0</v>
      </c>
      <c r="Q528" s="54">
        <f t="shared" si="296"/>
        <v>0</v>
      </c>
      <c r="R528" s="54">
        <f t="shared" si="296"/>
        <v>0</v>
      </c>
      <c r="S528" s="54">
        <f t="shared" si="296"/>
        <v>0</v>
      </c>
      <c r="T528" s="54">
        <f t="shared" si="296"/>
        <v>0</v>
      </c>
      <c r="U528" s="54">
        <f t="shared" si="296"/>
        <v>0</v>
      </c>
      <c r="V528" s="54"/>
      <c r="W528" s="54"/>
      <c r="X528" s="54">
        <f t="shared" si="296"/>
        <v>0</v>
      </c>
      <c r="Y528" s="54">
        <f t="shared" si="296"/>
        <v>0</v>
      </c>
      <c r="Z528" s="54">
        <f t="shared" si="296"/>
        <v>0</v>
      </c>
      <c r="AA528" s="54">
        <f t="shared" si="296"/>
        <v>0</v>
      </c>
      <c r="AB528" s="54">
        <f t="shared" si="296"/>
        <v>0</v>
      </c>
      <c r="AC528" s="54">
        <f t="shared" si="296"/>
        <v>0</v>
      </c>
      <c r="AD528" s="54">
        <f t="shared" si="296"/>
        <v>0</v>
      </c>
      <c r="AE528" s="54">
        <f t="shared" si="296"/>
        <v>0</v>
      </c>
      <c r="AF528" s="54">
        <f t="shared" si="296"/>
        <v>0</v>
      </c>
      <c r="AG528" s="54">
        <f t="shared" si="296"/>
        <v>0</v>
      </c>
      <c r="AH528" s="54">
        <f t="shared" si="296"/>
        <v>0</v>
      </c>
      <c r="AI528" s="54">
        <f t="shared" si="296"/>
        <v>0</v>
      </c>
      <c r="AJ528" s="54">
        <f t="shared" si="296"/>
        <v>0</v>
      </c>
      <c r="AK528" s="54">
        <f t="shared" si="296"/>
        <v>0</v>
      </c>
      <c r="AL528" s="54">
        <f t="shared" si="296"/>
        <v>0</v>
      </c>
      <c r="AM528" s="54">
        <f t="shared" si="296"/>
        <v>0</v>
      </c>
      <c r="AN528" s="54">
        <f t="shared" si="296"/>
        <v>0</v>
      </c>
      <c r="AO528" s="54">
        <f t="shared" si="296"/>
        <v>0</v>
      </c>
      <c r="AP528" s="54">
        <f t="shared" si="296"/>
        <v>0</v>
      </c>
      <c r="AQ528" s="54">
        <f t="shared" si="296"/>
        <v>0</v>
      </c>
      <c r="AR528" s="49">
        <f t="shared" si="270"/>
        <v>0</v>
      </c>
      <c r="AS528" s="1" t="b">
        <f>SUM(K527:Z527)=AR527</f>
        <v>1</v>
      </c>
      <c r="AT528" s="46"/>
      <c r="AU528" s="46"/>
      <c r="AV528" s="46"/>
      <c r="AW528" s="46"/>
      <c r="AX528" s="46"/>
      <c r="AY528" s="46"/>
    </row>
    <row r="529" spans="4:51" s="1" customFormat="1" ht="15.75" hidden="1">
      <c r="D529" s="51"/>
      <c r="E529" s="52" t="s">
        <v>23</v>
      </c>
      <c r="F529" s="49"/>
      <c r="G529" s="49"/>
      <c r="H529" s="49"/>
      <c r="I529" s="49"/>
      <c r="J529" s="49"/>
      <c r="K529" s="53">
        <f aca="true" t="shared" si="297" ref="K529:AQ529">ROUND((K527*K$3/100),1)</f>
        <v>0</v>
      </c>
      <c r="L529" s="54">
        <f t="shared" si="297"/>
        <v>0</v>
      </c>
      <c r="M529" s="54"/>
      <c r="N529" s="54">
        <f t="shared" si="297"/>
        <v>0</v>
      </c>
      <c r="O529" s="54">
        <f t="shared" si="297"/>
        <v>0</v>
      </c>
      <c r="P529" s="54">
        <f t="shared" si="297"/>
        <v>0</v>
      </c>
      <c r="Q529" s="54">
        <f t="shared" si="297"/>
        <v>0</v>
      </c>
      <c r="R529" s="54">
        <f t="shared" si="297"/>
        <v>0</v>
      </c>
      <c r="S529" s="54">
        <f t="shared" si="297"/>
        <v>0</v>
      </c>
      <c r="T529" s="54">
        <f t="shared" si="297"/>
        <v>0</v>
      </c>
      <c r="U529" s="54">
        <f t="shared" si="297"/>
        <v>0</v>
      </c>
      <c r="V529" s="54"/>
      <c r="W529" s="54"/>
      <c r="X529" s="54">
        <f t="shared" si="297"/>
        <v>0</v>
      </c>
      <c r="Y529" s="54">
        <f t="shared" si="297"/>
        <v>0</v>
      </c>
      <c r="Z529" s="54">
        <f t="shared" si="297"/>
        <v>0</v>
      </c>
      <c r="AA529" s="54">
        <f t="shared" si="297"/>
        <v>0</v>
      </c>
      <c r="AB529" s="54">
        <f t="shared" si="297"/>
        <v>0</v>
      </c>
      <c r="AC529" s="54">
        <f t="shared" si="297"/>
        <v>0</v>
      </c>
      <c r="AD529" s="54">
        <f t="shared" si="297"/>
        <v>0</v>
      </c>
      <c r="AE529" s="54">
        <f t="shared" si="297"/>
        <v>0</v>
      </c>
      <c r="AF529" s="54">
        <f t="shared" si="297"/>
        <v>0</v>
      </c>
      <c r="AG529" s="54">
        <f t="shared" si="297"/>
        <v>0</v>
      </c>
      <c r="AH529" s="54">
        <f t="shared" si="297"/>
        <v>0</v>
      </c>
      <c r="AI529" s="54">
        <f t="shared" si="297"/>
        <v>0</v>
      </c>
      <c r="AJ529" s="54">
        <f t="shared" si="297"/>
        <v>0</v>
      </c>
      <c r="AK529" s="54">
        <f t="shared" si="297"/>
        <v>0</v>
      </c>
      <c r="AL529" s="54">
        <f t="shared" si="297"/>
        <v>0</v>
      </c>
      <c r="AM529" s="54">
        <f t="shared" si="297"/>
        <v>0</v>
      </c>
      <c r="AN529" s="54">
        <f t="shared" si="297"/>
        <v>0</v>
      </c>
      <c r="AO529" s="54">
        <f t="shared" si="297"/>
        <v>0</v>
      </c>
      <c r="AP529" s="54">
        <f t="shared" si="297"/>
        <v>0</v>
      </c>
      <c r="AQ529" s="54">
        <f t="shared" si="297"/>
        <v>0</v>
      </c>
      <c r="AR529" s="49">
        <f t="shared" si="270"/>
        <v>0</v>
      </c>
      <c r="AT529" s="46"/>
      <c r="AU529" s="46"/>
      <c r="AV529" s="46"/>
      <c r="AW529" s="46"/>
      <c r="AX529" s="46"/>
      <c r="AY529" s="46"/>
    </row>
    <row r="530" spans="4:51" s="1" customFormat="1" ht="15.75" hidden="1">
      <c r="D530" s="51"/>
      <c r="E530" s="52" t="s">
        <v>24</v>
      </c>
      <c r="F530" s="49"/>
      <c r="G530" s="49"/>
      <c r="H530" s="49"/>
      <c r="I530" s="49"/>
      <c r="J530" s="49"/>
      <c r="K530" s="53">
        <f aca="true" t="shared" si="298" ref="K530:AQ530">ROUND((K527*K$4/100),1)</f>
        <v>0</v>
      </c>
      <c r="L530" s="54">
        <f t="shared" si="298"/>
        <v>0</v>
      </c>
      <c r="M530" s="54"/>
      <c r="N530" s="54">
        <f t="shared" si="298"/>
        <v>0</v>
      </c>
      <c r="O530" s="54">
        <f t="shared" si="298"/>
        <v>0</v>
      </c>
      <c r="P530" s="54">
        <f t="shared" si="298"/>
        <v>0</v>
      </c>
      <c r="Q530" s="54">
        <f t="shared" si="298"/>
        <v>0</v>
      </c>
      <c r="R530" s="54">
        <f t="shared" si="298"/>
        <v>0</v>
      </c>
      <c r="S530" s="54">
        <f t="shared" si="298"/>
        <v>0</v>
      </c>
      <c r="T530" s="54">
        <f t="shared" si="298"/>
        <v>0</v>
      </c>
      <c r="U530" s="54">
        <f t="shared" si="298"/>
        <v>0</v>
      </c>
      <c r="V530" s="54"/>
      <c r="W530" s="54"/>
      <c r="X530" s="54">
        <f t="shared" si="298"/>
        <v>0</v>
      </c>
      <c r="Y530" s="54">
        <f t="shared" si="298"/>
        <v>0</v>
      </c>
      <c r="Z530" s="54">
        <f t="shared" si="298"/>
        <v>0</v>
      </c>
      <c r="AA530" s="54">
        <f t="shared" si="298"/>
        <v>0</v>
      </c>
      <c r="AB530" s="54">
        <f t="shared" si="298"/>
        <v>0</v>
      </c>
      <c r="AC530" s="54">
        <f t="shared" si="298"/>
        <v>0</v>
      </c>
      <c r="AD530" s="54">
        <f t="shared" si="298"/>
        <v>0</v>
      </c>
      <c r="AE530" s="54">
        <f t="shared" si="298"/>
        <v>0</v>
      </c>
      <c r="AF530" s="54">
        <f t="shared" si="298"/>
        <v>0</v>
      </c>
      <c r="AG530" s="54">
        <f t="shared" si="298"/>
        <v>0</v>
      </c>
      <c r="AH530" s="54">
        <f t="shared" si="298"/>
        <v>0</v>
      </c>
      <c r="AI530" s="54">
        <f t="shared" si="298"/>
        <v>0</v>
      </c>
      <c r="AJ530" s="54">
        <f t="shared" si="298"/>
        <v>0</v>
      </c>
      <c r="AK530" s="54">
        <f t="shared" si="298"/>
        <v>0</v>
      </c>
      <c r="AL530" s="54">
        <f t="shared" si="298"/>
        <v>0</v>
      </c>
      <c r="AM530" s="54">
        <f t="shared" si="298"/>
        <v>0</v>
      </c>
      <c r="AN530" s="54">
        <f t="shared" si="298"/>
        <v>0</v>
      </c>
      <c r="AO530" s="54">
        <f t="shared" si="298"/>
        <v>0</v>
      </c>
      <c r="AP530" s="54">
        <f t="shared" si="298"/>
        <v>0</v>
      </c>
      <c r="AQ530" s="54">
        <f t="shared" si="298"/>
        <v>0</v>
      </c>
      <c r="AR530" s="49">
        <f t="shared" si="270"/>
        <v>0</v>
      </c>
      <c r="AT530" s="46"/>
      <c r="AU530" s="46"/>
      <c r="AV530" s="46"/>
      <c r="AW530" s="46"/>
      <c r="AX530" s="46"/>
      <c r="AY530" s="46"/>
    </row>
    <row r="531" spans="4:51" s="1" customFormat="1" ht="15.75" hidden="1">
      <c r="D531" s="51" t="s">
        <v>25</v>
      </c>
      <c r="E531" s="52" t="s">
        <v>26</v>
      </c>
      <c r="F531" s="49"/>
      <c r="G531" s="49"/>
      <c r="H531" s="49"/>
      <c r="I531" s="49"/>
      <c r="J531" s="49"/>
      <c r="K531" s="53">
        <f aca="true" t="shared" si="299" ref="K531:AQ531">K527-K528-K529-K530</f>
        <v>0</v>
      </c>
      <c r="L531" s="54">
        <f t="shared" si="299"/>
        <v>0</v>
      </c>
      <c r="M531" s="54"/>
      <c r="N531" s="54">
        <f t="shared" si="299"/>
        <v>0</v>
      </c>
      <c r="O531" s="54">
        <f t="shared" si="299"/>
        <v>0</v>
      </c>
      <c r="P531" s="54">
        <f t="shared" si="299"/>
        <v>0</v>
      </c>
      <c r="Q531" s="54">
        <f t="shared" si="299"/>
        <v>0</v>
      </c>
      <c r="R531" s="54">
        <f t="shared" si="299"/>
        <v>0</v>
      </c>
      <c r="S531" s="54">
        <f t="shared" si="299"/>
        <v>0</v>
      </c>
      <c r="T531" s="54">
        <f t="shared" si="299"/>
        <v>0</v>
      </c>
      <c r="U531" s="54">
        <f t="shared" si="299"/>
        <v>0</v>
      </c>
      <c r="V531" s="54"/>
      <c r="W531" s="54"/>
      <c r="X531" s="54">
        <f t="shared" si="299"/>
        <v>0</v>
      </c>
      <c r="Y531" s="54">
        <f t="shared" si="299"/>
        <v>0</v>
      </c>
      <c r="Z531" s="54">
        <f t="shared" si="299"/>
        <v>0</v>
      </c>
      <c r="AA531" s="54">
        <f t="shared" si="299"/>
        <v>0</v>
      </c>
      <c r="AB531" s="54">
        <f t="shared" si="299"/>
        <v>0</v>
      </c>
      <c r="AC531" s="54">
        <f t="shared" si="299"/>
        <v>0</v>
      </c>
      <c r="AD531" s="54">
        <f t="shared" si="299"/>
        <v>0</v>
      </c>
      <c r="AE531" s="54">
        <f t="shared" si="299"/>
        <v>0</v>
      </c>
      <c r="AF531" s="54">
        <f t="shared" si="299"/>
        <v>0</v>
      </c>
      <c r="AG531" s="54">
        <f t="shared" si="299"/>
        <v>0</v>
      </c>
      <c r="AH531" s="54">
        <f t="shared" si="299"/>
        <v>0</v>
      </c>
      <c r="AI531" s="54">
        <f t="shared" si="299"/>
        <v>0</v>
      </c>
      <c r="AJ531" s="54">
        <f t="shared" si="299"/>
        <v>0</v>
      </c>
      <c r="AK531" s="54">
        <f t="shared" si="299"/>
        <v>0</v>
      </c>
      <c r="AL531" s="54">
        <f t="shared" si="299"/>
        <v>0</v>
      </c>
      <c r="AM531" s="54">
        <f t="shared" si="299"/>
        <v>0</v>
      </c>
      <c r="AN531" s="54">
        <f t="shared" si="299"/>
        <v>0</v>
      </c>
      <c r="AO531" s="54">
        <f t="shared" si="299"/>
        <v>0</v>
      </c>
      <c r="AP531" s="54">
        <f t="shared" si="299"/>
        <v>0</v>
      </c>
      <c r="AQ531" s="54">
        <f t="shared" si="299"/>
        <v>0</v>
      </c>
      <c r="AR531" s="49">
        <f t="shared" si="270"/>
        <v>0</v>
      </c>
      <c r="AT531" s="46"/>
      <c r="AU531" s="46"/>
      <c r="AV531" s="46"/>
      <c r="AW531" s="46"/>
      <c r="AX531" s="46"/>
      <c r="AY531" s="46"/>
    </row>
    <row r="532" spans="4:51" s="1" customFormat="1" ht="15.75" hidden="1">
      <c r="D532" s="41"/>
      <c r="E532" s="49"/>
      <c r="F532" s="49"/>
      <c r="G532" s="49"/>
      <c r="H532" s="49"/>
      <c r="I532" s="49"/>
      <c r="J532" s="49"/>
      <c r="K532" s="60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  <c r="AR532" s="49">
        <f t="shared" si="270"/>
        <v>0</v>
      </c>
      <c r="AT532" s="46"/>
      <c r="AU532" s="46"/>
      <c r="AV532" s="46"/>
      <c r="AW532" s="46"/>
      <c r="AX532" s="46"/>
      <c r="AY532" s="46"/>
    </row>
    <row r="533" spans="4:51" s="1" customFormat="1" ht="0.75" customHeight="1" hidden="1">
      <c r="D533" s="41"/>
      <c r="E533" s="49"/>
      <c r="F533" s="49"/>
      <c r="G533" s="49"/>
      <c r="H533" s="49"/>
      <c r="I533" s="49"/>
      <c r="J533" s="49"/>
      <c r="K533" s="60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  <c r="AR533" s="49">
        <f t="shared" si="270"/>
        <v>0</v>
      </c>
      <c r="AT533" s="46">
        <f>K533/12</f>
        <v>0</v>
      </c>
      <c r="AU533" s="46">
        <f>L533/12</f>
        <v>0</v>
      </c>
      <c r="AV533" s="46">
        <f>M533/12</f>
        <v>0</v>
      </c>
      <c r="AW533" s="46">
        <f>W533/12</f>
        <v>0</v>
      </c>
      <c r="AX533" s="46">
        <f>AD533/12</f>
        <v>0</v>
      </c>
      <c r="AY533" s="46">
        <f>AJ533/12</f>
        <v>0</v>
      </c>
    </row>
    <row r="534" spans="4:51" s="2" customFormat="1" ht="47.25">
      <c r="D534" s="57">
        <v>70742</v>
      </c>
      <c r="E534" s="48" t="s">
        <v>99</v>
      </c>
      <c r="F534" s="49"/>
      <c r="G534" s="49"/>
      <c r="H534" s="49"/>
      <c r="I534" s="49"/>
      <c r="J534" s="49"/>
      <c r="K534" s="50">
        <v>4400</v>
      </c>
      <c r="L534" s="49">
        <v>759</v>
      </c>
      <c r="M534" s="49">
        <v>733.7</v>
      </c>
      <c r="N534" s="49"/>
      <c r="O534" s="49"/>
      <c r="P534" s="49"/>
      <c r="Q534" s="49"/>
      <c r="R534" s="49"/>
      <c r="S534" s="49"/>
      <c r="T534" s="49"/>
      <c r="U534" s="49"/>
      <c r="V534" s="49"/>
      <c r="W534" s="49">
        <v>250</v>
      </c>
      <c r="X534" s="49"/>
      <c r="Y534" s="49"/>
      <c r="Z534" s="49"/>
      <c r="AA534" s="49"/>
      <c r="AB534" s="49"/>
      <c r="AC534" s="49"/>
      <c r="AD534" s="49">
        <v>384.7</v>
      </c>
      <c r="AE534" s="49"/>
      <c r="AF534" s="49"/>
      <c r="AG534" s="49"/>
      <c r="AH534" s="49"/>
      <c r="AI534" s="49"/>
      <c r="AJ534" s="49"/>
      <c r="AK534" s="49"/>
      <c r="AL534" s="49"/>
      <c r="AM534" s="49"/>
      <c r="AN534" s="49"/>
      <c r="AO534" s="49"/>
      <c r="AP534" s="49">
        <v>0</v>
      </c>
      <c r="AQ534" s="49">
        <v>0</v>
      </c>
      <c r="AR534" s="49">
        <f t="shared" si="270"/>
        <v>6527.4</v>
      </c>
      <c r="AS534" s="1"/>
      <c r="AT534" s="46">
        <f>K534/12</f>
        <v>366.6666666666667</v>
      </c>
      <c r="AU534" s="46">
        <f>L534/12</f>
        <v>63.25</v>
      </c>
      <c r="AV534" s="46">
        <f>M534/12</f>
        <v>61.14166666666667</v>
      </c>
      <c r="AW534" s="46">
        <f>W534/12</f>
        <v>20.833333333333332</v>
      </c>
      <c r="AX534" s="46">
        <f>AD534/12</f>
        <v>32.05833333333333</v>
      </c>
      <c r="AY534" s="46"/>
    </row>
    <row r="535" spans="4:51" s="1" customFormat="1" ht="15.75" hidden="1">
      <c r="D535" s="51"/>
      <c r="E535" s="52" t="s">
        <v>22</v>
      </c>
      <c r="F535" s="49"/>
      <c r="G535" s="49"/>
      <c r="H535" s="49"/>
      <c r="I535" s="49"/>
      <c r="J535" s="49"/>
      <c r="K535" s="53">
        <f aca="true" t="shared" si="300" ref="K535:AQ535">ROUND((K534*K$2/100),1)</f>
        <v>924</v>
      </c>
      <c r="L535" s="54">
        <f t="shared" si="300"/>
        <v>154.8</v>
      </c>
      <c r="M535" s="54"/>
      <c r="N535" s="54">
        <f t="shared" si="300"/>
        <v>0</v>
      </c>
      <c r="O535" s="54">
        <f t="shared" si="300"/>
        <v>0</v>
      </c>
      <c r="P535" s="54">
        <f t="shared" si="300"/>
        <v>0</v>
      </c>
      <c r="Q535" s="54">
        <f t="shared" si="300"/>
        <v>0</v>
      </c>
      <c r="R535" s="54">
        <f t="shared" si="300"/>
        <v>0</v>
      </c>
      <c r="S535" s="54">
        <f t="shared" si="300"/>
        <v>0</v>
      </c>
      <c r="T535" s="54">
        <f t="shared" si="300"/>
        <v>0</v>
      </c>
      <c r="U535" s="54">
        <f t="shared" si="300"/>
        <v>0</v>
      </c>
      <c r="V535" s="54"/>
      <c r="W535" s="54"/>
      <c r="X535" s="54">
        <f t="shared" si="300"/>
        <v>0</v>
      </c>
      <c r="Y535" s="54">
        <f t="shared" si="300"/>
        <v>0</v>
      </c>
      <c r="Z535" s="54">
        <f t="shared" si="300"/>
        <v>0</v>
      </c>
      <c r="AA535" s="54">
        <f t="shared" si="300"/>
        <v>0</v>
      </c>
      <c r="AB535" s="54">
        <f t="shared" si="300"/>
        <v>0</v>
      </c>
      <c r="AC535" s="54">
        <f t="shared" si="300"/>
        <v>0</v>
      </c>
      <c r="AD535" s="54">
        <f t="shared" si="300"/>
        <v>199.7</v>
      </c>
      <c r="AE535" s="54">
        <f t="shared" si="300"/>
        <v>0</v>
      </c>
      <c r="AF535" s="54">
        <f t="shared" si="300"/>
        <v>0</v>
      </c>
      <c r="AG535" s="54">
        <f t="shared" si="300"/>
        <v>0</v>
      </c>
      <c r="AH535" s="54">
        <f t="shared" si="300"/>
        <v>0</v>
      </c>
      <c r="AI535" s="54">
        <f t="shared" si="300"/>
        <v>0</v>
      </c>
      <c r="AJ535" s="54"/>
      <c r="AK535" s="54"/>
      <c r="AL535" s="54"/>
      <c r="AM535" s="54"/>
      <c r="AN535" s="54"/>
      <c r="AO535" s="54"/>
      <c r="AP535" s="54">
        <f t="shared" si="300"/>
        <v>0</v>
      </c>
      <c r="AQ535" s="54">
        <f t="shared" si="300"/>
        <v>0</v>
      </c>
      <c r="AR535" s="49"/>
      <c r="AS535" s="1" t="b">
        <f>SUM(K534:AQ534)=AR534</f>
        <v>1</v>
      </c>
      <c r="AT535" s="46"/>
      <c r="AU535" s="46"/>
      <c r="AV535" s="46"/>
      <c r="AW535" s="46"/>
      <c r="AX535" s="46"/>
      <c r="AY535" s="46"/>
    </row>
    <row r="536" spans="4:51" s="1" customFormat="1" ht="15.75" hidden="1">
      <c r="D536" s="51"/>
      <c r="E536" s="52" t="s">
        <v>23</v>
      </c>
      <c r="F536" s="49"/>
      <c r="G536" s="49"/>
      <c r="H536" s="49"/>
      <c r="I536" s="49"/>
      <c r="J536" s="49"/>
      <c r="K536" s="53">
        <f aca="true" t="shared" si="301" ref="K536:AQ536">ROUND((K534*K$3/100),1)</f>
        <v>1416.8</v>
      </c>
      <c r="L536" s="54">
        <f t="shared" si="301"/>
        <v>264.1</v>
      </c>
      <c r="M536" s="54"/>
      <c r="N536" s="54">
        <f t="shared" si="301"/>
        <v>0</v>
      </c>
      <c r="O536" s="54">
        <f t="shared" si="301"/>
        <v>0</v>
      </c>
      <c r="P536" s="54">
        <f t="shared" si="301"/>
        <v>0</v>
      </c>
      <c r="Q536" s="54">
        <f t="shared" si="301"/>
        <v>0</v>
      </c>
      <c r="R536" s="54">
        <f t="shared" si="301"/>
        <v>0</v>
      </c>
      <c r="S536" s="54">
        <f t="shared" si="301"/>
        <v>0</v>
      </c>
      <c r="T536" s="54">
        <f t="shared" si="301"/>
        <v>0</v>
      </c>
      <c r="U536" s="54">
        <f t="shared" si="301"/>
        <v>0</v>
      </c>
      <c r="V536" s="54"/>
      <c r="W536" s="54"/>
      <c r="X536" s="54">
        <f t="shared" si="301"/>
        <v>0</v>
      </c>
      <c r="Y536" s="54">
        <f t="shared" si="301"/>
        <v>0</v>
      </c>
      <c r="Z536" s="54">
        <f t="shared" si="301"/>
        <v>0</v>
      </c>
      <c r="AA536" s="54">
        <f t="shared" si="301"/>
        <v>0</v>
      </c>
      <c r="AB536" s="54">
        <f t="shared" si="301"/>
        <v>0</v>
      </c>
      <c r="AC536" s="54">
        <f t="shared" si="301"/>
        <v>0</v>
      </c>
      <c r="AD536" s="54">
        <f t="shared" si="301"/>
        <v>66.2</v>
      </c>
      <c r="AE536" s="54">
        <f t="shared" si="301"/>
        <v>0</v>
      </c>
      <c r="AF536" s="54">
        <f t="shared" si="301"/>
        <v>0</v>
      </c>
      <c r="AG536" s="54">
        <f t="shared" si="301"/>
        <v>0</v>
      </c>
      <c r="AH536" s="54">
        <f t="shared" si="301"/>
        <v>0</v>
      </c>
      <c r="AI536" s="54">
        <f t="shared" si="301"/>
        <v>0</v>
      </c>
      <c r="AJ536" s="54"/>
      <c r="AK536" s="54"/>
      <c r="AL536" s="54"/>
      <c r="AM536" s="54"/>
      <c r="AN536" s="54"/>
      <c r="AO536" s="54"/>
      <c r="AP536" s="54">
        <f t="shared" si="301"/>
        <v>0</v>
      </c>
      <c r="AQ536" s="54">
        <f t="shared" si="301"/>
        <v>0</v>
      </c>
      <c r="AR536" s="49"/>
      <c r="AT536" s="46"/>
      <c r="AU536" s="46"/>
      <c r="AV536" s="46"/>
      <c r="AW536" s="46"/>
      <c r="AX536" s="46"/>
      <c r="AY536" s="46"/>
    </row>
    <row r="537" spans="4:51" s="1" customFormat="1" ht="15.75" hidden="1">
      <c r="D537" s="51"/>
      <c r="E537" s="52" t="s">
        <v>24</v>
      </c>
      <c r="F537" s="49"/>
      <c r="G537" s="49"/>
      <c r="H537" s="49"/>
      <c r="I537" s="49"/>
      <c r="J537" s="49"/>
      <c r="K537" s="53">
        <f aca="true" t="shared" si="302" ref="K537:AQ537">ROUND((K534*K$4/100),1)</f>
        <v>840.4</v>
      </c>
      <c r="L537" s="54">
        <f t="shared" si="302"/>
        <v>140.4</v>
      </c>
      <c r="M537" s="54"/>
      <c r="N537" s="54">
        <f t="shared" si="302"/>
        <v>0</v>
      </c>
      <c r="O537" s="54">
        <f t="shared" si="302"/>
        <v>0</v>
      </c>
      <c r="P537" s="54">
        <f t="shared" si="302"/>
        <v>0</v>
      </c>
      <c r="Q537" s="54">
        <f t="shared" si="302"/>
        <v>0</v>
      </c>
      <c r="R537" s="54">
        <f t="shared" si="302"/>
        <v>0</v>
      </c>
      <c r="S537" s="54">
        <f t="shared" si="302"/>
        <v>0</v>
      </c>
      <c r="T537" s="54">
        <f t="shared" si="302"/>
        <v>0</v>
      </c>
      <c r="U537" s="54">
        <f t="shared" si="302"/>
        <v>0</v>
      </c>
      <c r="V537" s="54"/>
      <c r="W537" s="54"/>
      <c r="X537" s="54">
        <f t="shared" si="302"/>
        <v>0</v>
      </c>
      <c r="Y537" s="54">
        <f t="shared" si="302"/>
        <v>0</v>
      </c>
      <c r="Z537" s="54">
        <f t="shared" si="302"/>
        <v>0</v>
      </c>
      <c r="AA537" s="54">
        <f t="shared" si="302"/>
        <v>0</v>
      </c>
      <c r="AB537" s="54">
        <f t="shared" si="302"/>
        <v>0</v>
      </c>
      <c r="AC537" s="54">
        <f t="shared" si="302"/>
        <v>0</v>
      </c>
      <c r="AD537" s="54">
        <f t="shared" si="302"/>
        <v>38.9</v>
      </c>
      <c r="AE537" s="54">
        <f t="shared" si="302"/>
        <v>0</v>
      </c>
      <c r="AF537" s="54">
        <f t="shared" si="302"/>
        <v>0</v>
      </c>
      <c r="AG537" s="54">
        <f t="shared" si="302"/>
        <v>0</v>
      </c>
      <c r="AH537" s="54">
        <f t="shared" si="302"/>
        <v>0</v>
      </c>
      <c r="AI537" s="54">
        <f t="shared" si="302"/>
        <v>0</v>
      </c>
      <c r="AJ537" s="54"/>
      <c r="AK537" s="54"/>
      <c r="AL537" s="54"/>
      <c r="AM537" s="54"/>
      <c r="AN537" s="54"/>
      <c r="AO537" s="54"/>
      <c r="AP537" s="54">
        <f t="shared" si="302"/>
        <v>0</v>
      </c>
      <c r="AQ537" s="54">
        <f t="shared" si="302"/>
        <v>0</v>
      </c>
      <c r="AR537" s="49"/>
      <c r="AT537" s="46"/>
      <c r="AU537" s="46"/>
      <c r="AV537" s="46"/>
      <c r="AW537" s="46"/>
      <c r="AX537" s="46"/>
      <c r="AY537" s="46"/>
    </row>
    <row r="538" spans="4:51" s="1" customFormat="1" ht="15.75" hidden="1">
      <c r="D538" s="51" t="s">
        <v>25</v>
      </c>
      <c r="E538" s="52" t="s">
        <v>26</v>
      </c>
      <c r="F538" s="49"/>
      <c r="G538" s="49"/>
      <c r="H538" s="49"/>
      <c r="I538" s="49"/>
      <c r="J538" s="49"/>
      <c r="K538" s="53">
        <f aca="true" t="shared" si="303" ref="K538:AQ538">K534-K535-K536-K537</f>
        <v>1218.7999999999997</v>
      </c>
      <c r="L538" s="54">
        <f t="shared" si="303"/>
        <v>199.70000000000002</v>
      </c>
      <c r="M538" s="54"/>
      <c r="N538" s="54">
        <f t="shared" si="303"/>
        <v>0</v>
      </c>
      <c r="O538" s="54">
        <f t="shared" si="303"/>
        <v>0</v>
      </c>
      <c r="P538" s="54">
        <f t="shared" si="303"/>
        <v>0</v>
      </c>
      <c r="Q538" s="54">
        <f t="shared" si="303"/>
        <v>0</v>
      </c>
      <c r="R538" s="54">
        <f t="shared" si="303"/>
        <v>0</v>
      </c>
      <c r="S538" s="54">
        <f t="shared" si="303"/>
        <v>0</v>
      </c>
      <c r="T538" s="54">
        <f t="shared" si="303"/>
        <v>0</v>
      </c>
      <c r="U538" s="54">
        <f t="shared" si="303"/>
        <v>0</v>
      </c>
      <c r="V538" s="54"/>
      <c r="W538" s="54"/>
      <c r="X538" s="54">
        <f t="shared" si="303"/>
        <v>0</v>
      </c>
      <c r="Y538" s="54">
        <f t="shared" si="303"/>
        <v>0</v>
      </c>
      <c r="Z538" s="54">
        <f t="shared" si="303"/>
        <v>0</v>
      </c>
      <c r="AA538" s="54">
        <f t="shared" si="303"/>
        <v>0</v>
      </c>
      <c r="AB538" s="54">
        <f t="shared" si="303"/>
        <v>0</v>
      </c>
      <c r="AC538" s="54">
        <f t="shared" si="303"/>
        <v>0</v>
      </c>
      <c r="AD538" s="54">
        <f t="shared" si="303"/>
        <v>79.9</v>
      </c>
      <c r="AE538" s="54">
        <f t="shared" si="303"/>
        <v>0</v>
      </c>
      <c r="AF538" s="54">
        <f t="shared" si="303"/>
        <v>0</v>
      </c>
      <c r="AG538" s="54">
        <f t="shared" si="303"/>
        <v>0</v>
      </c>
      <c r="AH538" s="54">
        <f t="shared" si="303"/>
        <v>0</v>
      </c>
      <c r="AI538" s="54">
        <f t="shared" si="303"/>
        <v>0</v>
      </c>
      <c r="AJ538" s="54"/>
      <c r="AK538" s="54"/>
      <c r="AL538" s="54"/>
      <c r="AM538" s="54"/>
      <c r="AN538" s="54"/>
      <c r="AO538" s="54"/>
      <c r="AP538" s="54">
        <f t="shared" si="303"/>
        <v>0</v>
      </c>
      <c r="AQ538" s="54">
        <f t="shared" si="303"/>
        <v>0</v>
      </c>
      <c r="AR538" s="49"/>
      <c r="AT538" s="46"/>
      <c r="AU538" s="46"/>
      <c r="AV538" s="46"/>
      <c r="AW538" s="46"/>
      <c r="AX538" s="46"/>
      <c r="AY538" s="46"/>
    </row>
    <row r="539" spans="4:51" s="1" customFormat="1" ht="0.75" customHeight="1" hidden="1">
      <c r="D539" s="41"/>
      <c r="E539" s="49"/>
      <c r="F539" s="49"/>
      <c r="G539" s="49"/>
      <c r="H539" s="49"/>
      <c r="I539" s="49"/>
      <c r="J539" s="49"/>
      <c r="K539" s="60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  <c r="AR539" s="49">
        <f aca="true" t="shared" si="304" ref="AR539:AR601">K539+L539+M539+W539+AD539+AJ539+AO539</f>
        <v>0</v>
      </c>
      <c r="AT539" s="46"/>
      <c r="AU539" s="46"/>
      <c r="AV539" s="46"/>
      <c r="AW539" s="46"/>
      <c r="AX539" s="46"/>
      <c r="AY539" s="46"/>
    </row>
    <row r="540" spans="4:51" s="1" customFormat="1" ht="7.5" customHeight="1" hidden="1">
      <c r="D540" s="41"/>
      <c r="E540" s="49"/>
      <c r="F540" s="49"/>
      <c r="G540" s="49"/>
      <c r="H540" s="49"/>
      <c r="I540" s="49"/>
      <c r="J540" s="49"/>
      <c r="K540" s="60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  <c r="AR540" s="49">
        <f t="shared" si="304"/>
        <v>0</v>
      </c>
      <c r="AT540" s="46"/>
      <c r="AU540" s="46"/>
      <c r="AV540" s="46"/>
      <c r="AW540" s="46"/>
      <c r="AX540" s="46"/>
      <c r="AY540" s="46"/>
    </row>
    <row r="541" spans="4:51" s="2" customFormat="1" ht="87.75" customHeight="1">
      <c r="D541" s="57">
        <v>70743</v>
      </c>
      <c r="E541" s="48" t="s">
        <v>100</v>
      </c>
      <c r="F541" s="49"/>
      <c r="G541" s="49"/>
      <c r="H541" s="49"/>
      <c r="I541" s="49"/>
      <c r="J541" s="49"/>
      <c r="K541" s="50">
        <v>6320</v>
      </c>
      <c r="L541" s="49">
        <v>1090.2</v>
      </c>
      <c r="M541" s="49">
        <v>600</v>
      </c>
      <c r="N541" s="49"/>
      <c r="O541" s="49"/>
      <c r="P541" s="49"/>
      <c r="Q541" s="49"/>
      <c r="R541" s="49"/>
      <c r="S541" s="62"/>
      <c r="T541" s="49"/>
      <c r="U541" s="49"/>
      <c r="V541" s="49"/>
      <c r="W541" s="49">
        <v>101.4</v>
      </c>
      <c r="X541" s="49"/>
      <c r="Y541" s="49"/>
      <c r="Z541" s="49"/>
      <c r="AA541" s="49"/>
      <c r="AB541" s="49">
        <v>0</v>
      </c>
      <c r="AC541" s="49">
        <v>0</v>
      </c>
      <c r="AD541" s="49">
        <v>199</v>
      </c>
      <c r="AE541" s="49"/>
      <c r="AF541" s="49"/>
      <c r="AG541" s="49">
        <v>0</v>
      </c>
      <c r="AH541" s="49"/>
      <c r="AI541" s="49">
        <v>0</v>
      </c>
      <c r="AJ541" s="49"/>
      <c r="AK541" s="49"/>
      <c r="AL541" s="49"/>
      <c r="AM541" s="49"/>
      <c r="AN541" s="49"/>
      <c r="AO541" s="49"/>
      <c r="AP541" s="49">
        <v>0</v>
      </c>
      <c r="AQ541" s="49">
        <v>0</v>
      </c>
      <c r="AR541" s="49">
        <f t="shared" si="304"/>
        <v>8310.599999999999</v>
      </c>
      <c r="AS541" s="1"/>
      <c r="AT541" s="46">
        <f>K541/12</f>
        <v>526.6666666666666</v>
      </c>
      <c r="AU541" s="46">
        <f>L541/12</f>
        <v>90.85000000000001</v>
      </c>
      <c r="AV541" s="46">
        <f>M541/12</f>
        <v>50</v>
      </c>
      <c r="AW541" s="46">
        <f>W541/12</f>
        <v>8.450000000000001</v>
      </c>
      <c r="AX541" s="46">
        <f>AD541/12</f>
        <v>16.583333333333332</v>
      </c>
      <c r="AY541" s="46"/>
    </row>
    <row r="542" spans="4:51" s="1" customFormat="1" ht="0.75" customHeight="1">
      <c r="D542" s="51"/>
      <c r="E542" s="52" t="s">
        <v>22</v>
      </c>
      <c r="F542" s="49"/>
      <c r="G542" s="49"/>
      <c r="H542" s="49"/>
      <c r="I542" s="49"/>
      <c r="J542" s="49"/>
      <c r="K542" s="53">
        <f aca="true" t="shared" si="305" ref="K542:AQ542">ROUND((K541*K$2/100),1)</f>
        <v>1327.2</v>
      </c>
      <c r="L542" s="54">
        <f t="shared" si="305"/>
        <v>222.4</v>
      </c>
      <c r="M542" s="54"/>
      <c r="N542" s="54">
        <f t="shared" si="305"/>
        <v>0</v>
      </c>
      <c r="O542" s="54">
        <f t="shared" si="305"/>
        <v>0</v>
      </c>
      <c r="P542" s="54">
        <f t="shared" si="305"/>
        <v>0</v>
      </c>
      <c r="Q542" s="54">
        <f t="shared" si="305"/>
        <v>0</v>
      </c>
      <c r="R542" s="54">
        <f t="shared" si="305"/>
        <v>0</v>
      </c>
      <c r="S542" s="54">
        <f t="shared" si="305"/>
        <v>0</v>
      </c>
      <c r="T542" s="54">
        <f t="shared" si="305"/>
        <v>0</v>
      </c>
      <c r="U542" s="54">
        <f t="shared" si="305"/>
        <v>0</v>
      </c>
      <c r="V542" s="54"/>
      <c r="W542" s="54"/>
      <c r="X542" s="54">
        <f t="shared" si="305"/>
        <v>0</v>
      </c>
      <c r="Y542" s="54">
        <f t="shared" si="305"/>
        <v>0</v>
      </c>
      <c r="Z542" s="54">
        <f t="shared" si="305"/>
        <v>0</v>
      </c>
      <c r="AA542" s="54">
        <f t="shared" si="305"/>
        <v>0</v>
      </c>
      <c r="AB542" s="54">
        <f t="shared" si="305"/>
        <v>0</v>
      </c>
      <c r="AC542" s="54">
        <f t="shared" si="305"/>
        <v>0</v>
      </c>
      <c r="AD542" s="54">
        <f t="shared" si="305"/>
        <v>103.3</v>
      </c>
      <c r="AE542" s="54">
        <f t="shared" si="305"/>
        <v>0</v>
      </c>
      <c r="AF542" s="54">
        <f t="shared" si="305"/>
        <v>0</v>
      </c>
      <c r="AG542" s="54">
        <f t="shared" si="305"/>
        <v>0</v>
      </c>
      <c r="AH542" s="54"/>
      <c r="AI542" s="54">
        <f t="shared" si="305"/>
        <v>0</v>
      </c>
      <c r="AJ542" s="54">
        <f t="shared" si="305"/>
        <v>0</v>
      </c>
      <c r="AK542" s="54">
        <f t="shared" si="305"/>
        <v>0</v>
      </c>
      <c r="AL542" s="54">
        <f t="shared" si="305"/>
        <v>0</v>
      </c>
      <c r="AM542" s="54">
        <f t="shared" si="305"/>
        <v>0</v>
      </c>
      <c r="AN542" s="54">
        <f t="shared" si="305"/>
        <v>0</v>
      </c>
      <c r="AO542" s="54">
        <f t="shared" si="305"/>
        <v>0</v>
      </c>
      <c r="AP542" s="54">
        <f t="shared" si="305"/>
        <v>0</v>
      </c>
      <c r="AQ542" s="54">
        <f t="shared" si="305"/>
        <v>0</v>
      </c>
      <c r="AR542" s="49"/>
      <c r="AS542" s="1" t="b">
        <f>SUM(K541:AQ541)=AR541</f>
        <v>1</v>
      </c>
      <c r="AT542" s="46"/>
      <c r="AU542" s="46"/>
      <c r="AV542" s="46"/>
      <c r="AW542" s="46"/>
      <c r="AX542" s="46"/>
      <c r="AY542" s="46"/>
    </row>
    <row r="543" spans="4:51" s="1" customFormat="1" ht="15.75" hidden="1">
      <c r="D543" s="51"/>
      <c r="E543" s="52" t="s">
        <v>23</v>
      </c>
      <c r="F543" s="49"/>
      <c r="G543" s="49"/>
      <c r="H543" s="49"/>
      <c r="I543" s="49"/>
      <c r="J543" s="49"/>
      <c r="K543" s="53">
        <f aca="true" t="shared" si="306" ref="K543:AQ543">ROUND((K541*K$3/100),1)</f>
        <v>2035</v>
      </c>
      <c r="L543" s="54">
        <f t="shared" si="306"/>
        <v>379.4</v>
      </c>
      <c r="M543" s="54"/>
      <c r="N543" s="54">
        <f t="shared" si="306"/>
        <v>0</v>
      </c>
      <c r="O543" s="54">
        <f t="shared" si="306"/>
        <v>0</v>
      </c>
      <c r="P543" s="54">
        <f t="shared" si="306"/>
        <v>0</v>
      </c>
      <c r="Q543" s="54">
        <f t="shared" si="306"/>
        <v>0</v>
      </c>
      <c r="R543" s="54">
        <f t="shared" si="306"/>
        <v>0</v>
      </c>
      <c r="S543" s="54">
        <f t="shared" si="306"/>
        <v>0</v>
      </c>
      <c r="T543" s="54">
        <f t="shared" si="306"/>
        <v>0</v>
      </c>
      <c r="U543" s="54">
        <f t="shared" si="306"/>
        <v>0</v>
      </c>
      <c r="V543" s="54"/>
      <c r="W543" s="54"/>
      <c r="X543" s="54">
        <f t="shared" si="306"/>
        <v>0</v>
      </c>
      <c r="Y543" s="54">
        <f t="shared" si="306"/>
        <v>0</v>
      </c>
      <c r="Z543" s="54">
        <f t="shared" si="306"/>
        <v>0</v>
      </c>
      <c r="AA543" s="54">
        <f t="shared" si="306"/>
        <v>0</v>
      </c>
      <c r="AB543" s="54">
        <f t="shared" si="306"/>
        <v>0</v>
      </c>
      <c r="AC543" s="54">
        <f t="shared" si="306"/>
        <v>0</v>
      </c>
      <c r="AD543" s="54">
        <f t="shared" si="306"/>
        <v>34.2</v>
      </c>
      <c r="AE543" s="54">
        <f t="shared" si="306"/>
        <v>0</v>
      </c>
      <c r="AF543" s="54">
        <f t="shared" si="306"/>
        <v>0</v>
      </c>
      <c r="AG543" s="54">
        <f t="shared" si="306"/>
        <v>0</v>
      </c>
      <c r="AH543" s="54"/>
      <c r="AI543" s="54">
        <f t="shared" si="306"/>
        <v>0</v>
      </c>
      <c r="AJ543" s="54">
        <f t="shared" si="306"/>
        <v>0</v>
      </c>
      <c r="AK543" s="54">
        <f t="shared" si="306"/>
        <v>0</v>
      </c>
      <c r="AL543" s="54">
        <f t="shared" si="306"/>
        <v>0</v>
      </c>
      <c r="AM543" s="54">
        <f t="shared" si="306"/>
        <v>0</v>
      </c>
      <c r="AN543" s="54">
        <f t="shared" si="306"/>
        <v>0</v>
      </c>
      <c r="AO543" s="54">
        <f t="shared" si="306"/>
        <v>0</v>
      </c>
      <c r="AP543" s="54">
        <f t="shared" si="306"/>
        <v>0</v>
      </c>
      <c r="AQ543" s="54">
        <f t="shared" si="306"/>
        <v>0</v>
      </c>
      <c r="AR543" s="49"/>
      <c r="AT543" s="46"/>
      <c r="AU543" s="46"/>
      <c r="AV543" s="46"/>
      <c r="AW543" s="46"/>
      <c r="AX543" s="46"/>
      <c r="AY543" s="46"/>
    </row>
    <row r="544" spans="4:51" s="1" customFormat="1" ht="15.75" hidden="1">
      <c r="D544" s="51"/>
      <c r="E544" s="52" t="s">
        <v>24</v>
      </c>
      <c r="F544" s="49"/>
      <c r="G544" s="49"/>
      <c r="H544" s="49"/>
      <c r="I544" s="49"/>
      <c r="J544" s="49"/>
      <c r="K544" s="53">
        <f aca="true" t="shared" si="307" ref="K544:AQ544">ROUND((K541*K$4/100),1)</f>
        <v>1207.1</v>
      </c>
      <c r="L544" s="54">
        <f t="shared" si="307"/>
        <v>201.7</v>
      </c>
      <c r="M544" s="54"/>
      <c r="N544" s="54">
        <f t="shared" si="307"/>
        <v>0</v>
      </c>
      <c r="O544" s="54">
        <f t="shared" si="307"/>
        <v>0</v>
      </c>
      <c r="P544" s="54">
        <f t="shared" si="307"/>
        <v>0</v>
      </c>
      <c r="Q544" s="54">
        <f t="shared" si="307"/>
        <v>0</v>
      </c>
      <c r="R544" s="54">
        <f t="shared" si="307"/>
        <v>0</v>
      </c>
      <c r="S544" s="54">
        <f t="shared" si="307"/>
        <v>0</v>
      </c>
      <c r="T544" s="54">
        <f t="shared" si="307"/>
        <v>0</v>
      </c>
      <c r="U544" s="54">
        <f t="shared" si="307"/>
        <v>0</v>
      </c>
      <c r="V544" s="54"/>
      <c r="W544" s="54"/>
      <c r="X544" s="54">
        <f t="shared" si="307"/>
        <v>0</v>
      </c>
      <c r="Y544" s="54">
        <f t="shared" si="307"/>
        <v>0</v>
      </c>
      <c r="Z544" s="54">
        <f t="shared" si="307"/>
        <v>0</v>
      </c>
      <c r="AA544" s="54">
        <f t="shared" si="307"/>
        <v>0</v>
      </c>
      <c r="AB544" s="54">
        <f t="shared" si="307"/>
        <v>0</v>
      </c>
      <c r="AC544" s="54">
        <f t="shared" si="307"/>
        <v>0</v>
      </c>
      <c r="AD544" s="54">
        <f t="shared" si="307"/>
        <v>20.1</v>
      </c>
      <c r="AE544" s="54">
        <f t="shared" si="307"/>
        <v>0</v>
      </c>
      <c r="AF544" s="54">
        <f t="shared" si="307"/>
        <v>0</v>
      </c>
      <c r="AG544" s="54">
        <f t="shared" si="307"/>
        <v>0</v>
      </c>
      <c r="AH544" s="54"/>
      <c r="AI544" s="54">
        <f t="shared" si="307"/>
        <v>0</v>
      </c>
      <c r="AJ544" s="54">
        <f t="shared" si="307"/>
        <v>0</v>
      </c>
      <c r="AK544" s="54">
        <f t="shared" si="307"/>
        <v>0</v>
      </c>
      <c r="AL544" s="54">
        <f t="shared" si="307"/>
        <v>0</v>
      </c>
      <c r="AM544" s="54">
        <f t="shared" si="307"/>
        <v>0</v>
      </c>
      <c r="AN544" s="54">
        <f t="shared" si="307"/>
        <v>0</v>
      </c>
      <c r="AO544" s="54">
        <f t="shared" si="307"/>
        <v>0</v>
      </c>
      <c r="AP544" s="54">
        <f t="shared" si="307"/>
        <v>0</v>
      </c>
      <c r="AQ544" s="54">
        <f t="shared" si="307"/>
        <v>0</v>
      </c>
      <c r="AR544" s="49"/>
      <c r="AT544" s="46"/>
      <c r="AU544" s="46"/>
      <c r="AV544" s="46"/>
      <c r="AW544" s="46"/>
      <c r="AX544" s="46"/>
      <c r="AY544" s="46"/>
    </row>
    <row r="545" spans="4:51" s="1" customFormat="1" ht="12.75" customHeight="1" hidden="1">
      <c r="D545" s="51" t="s">
        <v>25</v>
      </c>
      <c r="E545" s="52" t="s">
        <v>26</v>
      </c>
      <c r="F545" s="49"/>
      <c r="G545" s="49"/>
      <c r="H545" s="49"/>
      <c r="I545" s="49"/>
      <c r="J545" s="49"/>
      <c r="K545" s="53">
        <f aca="true" t="shared" si="308" ref="K545:AQ545">K541-K542-K543-K544</f>
        <v>1750.7000000000003</v>
      </c>
      <c r="L545" s="54">
        <f t="shared" si="308"/>
        <v>286.7000000000001</v>
      </c>
      <c r="M545" s="54"/>
      <c r="N545" s="54">
        <f t="shared" si="308"/>
        <v>0</v>
      </c>
      <c r="O545" s="54">
        <f t="shared" si="308"/>
        <v>0</v>
      </c>
      <c r="P545" s="54">
        <f t="shared" si="308"/>
        <v>0</v>
      </c>
      <c r="Q545" s="54">
        <f t="shared" si="308"/>
        <v>0</v>
      </c>
      <c r="R545" s="54">
        <f t="shared" si="308"/>
        <v>0</v>
      </c>
      <c r="S545" s="54">
        <f t="shared" si="308"/>
        <v>0</v>
      </c>
      <c r="T545" s="54">
        <f t="shared" si="308"/>
        <v>0</v>
      </c>
      <c r="U545" s="54">
        <f t="shared" si="308"/>
        <v>0</v>
      </c>
      <c r="V545" s="54"/>
      <c r="W545" s="54"/>
      <c r="X545" s="54">
        <f t="shared" si="308"/>
        <v>0</v>
      </c>
      <c r="Y545" s="54">
        <f t="shared" si="308"/>
        <v>0</v>
      </c>
      <c r="Z545" s="54">
        <f t="shared" si="308"/>
        <v>0</v>
      </c>
      <c r="AA545" s="54">
        <f t="shared" si="308"/>
        <v>0</v>
      </c>
      <c r="AB545" s="54">
        <f t="shared" si="308"/>
        <v>0</v>
      </c>
      <c r="AC545" s="54">
        <f t="shared" si="308"/>
        <v>0</v>
      </c>
      <c r="AD545" s="54">
        <f t="shared" si="308"/>
        <v>41.4</v>
      </c>
      <c r="AE545" s="54">
        <f t="shared" si="308"/>
        <v>0</v>
      </c>
      <c r="AF545" s="54">
        <f t="shared" si="308"/>
        <v>0</v>
      </c>
      <c r="AG545" s="54">
        <f t="shared" si="308"/>
        <v>0</v>
      </c>
      <c r="AH545" s="54"/>
      <c r="AI545" s="54">
        <f t="shared" si="308"/>
        <v>0</v>
      </c>
      <c r="AJ545" s="54">
        <f t="shared" si="308"/>
        <v>0</v>
      </c>
      <c r="AK545" s="54">
        <f t="shared" si="308"/>
        <v>0</v>
      </c>
      <c r="AL545" s="54">
        <f t="shared" si="308"/>
        <v>0</v>
      </c>
      <c r="AM545" s="54">
        <f t="shared" si="308"/>
        <v>0</v>
      </c>
      <c r="AN545" s="54">
        <f t="shared" si="308"/>
        <v>0</v>
      </c>
      <c r="AO545" s="54">
        <f t="shared" si="308"/>
        <v>0</v>
      </c>
      <c r="AP545" s="54">
        <f t="shared" si="308"/>
        <v>0</v>
      </c>
      <c r="AQ545" s="54">
        <f t="shared" si="308"/>
        <v>0</v>
      </c>
      <c r="AR545" s="49"/>
      <c r="AT545" s="46"/>
      <c r="AU545" s="46"/>
      <c r="AV545" s="46"/>
      <c r="AW545" s="46"/>
      <c r="AX545" s="46"/>
      <c r="AY545" s="46"/>
    </row>
    <row r="546" spans="4:51" s="1" customFormat="1" ht="3" customHeight="1" hidden="1">
      <c r="D546" s="41"/>
      <c r="E546" s="49"/>
      <c r="F546" s="49"/>
      <c r="G546" s="49"/>
      <c r="H546" s="49"/>
      <c r="I546" s="49"/>
      <c r="J546" s="49"/>
      <c r="K546" s="60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  <c r="AR546" s="49">
        <f t="shared" si="304"/>
        <v>0</v>
      </c>
      <c r="AT546" s="46"/>
      <c r="AU546" s="46"/>
      <c r="AV546" s="46"/>
      <c r="AW546" s="46"/>
      <c r="AX546" s="46"/>
      <c r="AY546" s="46"/>
    </row>
    <row r="547" spans="4:51" s="1" customFormat="1" ht="6" customHeight="1" hidden="1">
      <c r="D547" s="41"/>
      <c r="E547" s="49"/>
      <c r="F547" s="49"/>
      <c r="G547" s="49"/>
      <c r="H547" s="49"/>
      <c r="I547" s="49"/>
      <c r="J547" s="49"/>
      <c r="K547" s="60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  <c r="AR547" s="49"/>
      <c r="AT547" s="46"/>
      <c r="AU547" s="46"/>
      <c r="AV547" s="46"/>
      <c r="AW547" s="46"/>
      <c r="AX547" s="46"/>
      <c r="AY547" s="46"/>
    </row>
    <row r="548" spans="4:51" s="2" customFormat="1" ht="13.5" customHeight="1">
      <c r="D548" s="57">
        <v>70743</v>
      </c>
      <c r="E548" s="63" t="s">
        <v>101</v>
      </c>
      <c r="F548" s="49"/>
      <c r="G548" s="49"/>
      <c r="H548" s="49"/>
      <c r="I548" s="49"/>
      <c r="J548" s="49"/>
      <c r="K548" s="50"/>
      <c r="L548" s="49"/>
      <c r="M548" s="49">
        <v>3919.6</v>
      </c>
      <c r="N548" s="49">
        <v>0</v>
      </c>
      <c r="O548" s="49">
        <v>0</v>
      </c>
      <c r="P548" s="49">
        <v>0</v>
      </c>
      <c r="Q548" s="49">
        <v>0</v>
      </c>
      <c r="R548" s="49">
        <v>0</v>
      </c>
      <c r="S548" s="62"/>
      <c r="T548" s="49">
        <v>0</v>
      </c>
      <c r="U548" s="49">
        <v>0</v>
      </c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  <c r="AG548" s="49"/>
      <c r="AH548" s="49"/>
      <c r="AI548" s="49"/>
      <c r="AJ548" s="49"/>
      <c r="AK548" s="49"/>
      <c r="AL548" s="49"/>
      <c r="AM548" s="49"/>
      <c r="AN548" s="49"/>
      <c r="AO548" s="49"/>
      <c r="AP548" s="49">
        <v>0</v>
      </c>
      <c r="AQ548" s="49">
        <v>0</v>
      </c>
      <c r="AR548" s="49">
        <f t="shared" si="304"/>
        <v>3919.6</v>
      </c>
      <c r="AS548" s="1"/>
      <c r="AT548" s="46"/>
      <c r="AU548" s="46"/>
      <c r="AV548" s="46">
        <f>M548/12</f>
        <v>326.6333333333333</v>
      </c>
      <c r="AW548" s="46"/>
      <c r="AX548" s="46"/>
      <c r="AY548" s="46"/>
    </row>
    <row r="549" spans="4:51" s="1" customFormat="1" ht="15.75" hidden="1">
      <c r="D549" s="51"/>
      <c r="E549" s="52" t="s">
        <v>22</v>
      </c>
      <c r="F549" s="49"/>
      <c r="G549" s="49"/>
      <c r="H549" s="49"/>
      <c r="I549" s="49"/>
      <c r="J549" s="49"/>
      <c r="K549" s="53"/>
      <c r="L549" s="54"/>
      <c r="M549" s="54"/>
      <c r="N549" s="54">
        <f aca="true" t="shared" si="309" ref="N549:U549">ROUND((N548*N$2/100),1)</f>
        <v>0</v>
      </c>
      <c r="O549" s="54">
        <f t="shared" si="309"/>
        <v>0</v>
      </c>
      <c r="P549" s="54">
        <f t="shared" si="309"/>
        <v>0</v>
      </c>
      <c r="Q549" s="54">
        <f t="shared" si="309"/>
        <v>0</v>
      </c>
      <c r="R549" s="54">
        <f t="shared" si="309"/>
        <v>0</v>
      </c>
      <c r="S549" s="54"/>
      <c r="T549" s="54">
        <f t="shared" si="309"/>
        <v>0</v>
      </c>
      <c r="U549" s="54">
        <f t="shared" si="309"/>
        <v>0</v>
      </c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>
        <f>ROUND((AP548*AP$2/100),1)</f>
        <v>0</v>
      </c>
      <c r="AQ549" s="54">
        <f>ROUND((AQ548*AQ$2/100),1)</f>
        <v>0</v>
      </c>
      <c r="AR549" s="49">
        <f t="shared" si="304"/>
        <v>0</v>
      </c>
      <c r="AS549" s="1" t="b">
        <f>SUM(K548:AQ548)=AR548</f>
        <v>1</v>
      </c>
      <c r="AT549" s="46"/>
      <c r="AU549" s="46"/>
      <c r="AV549" s="46"/>
      <c r="AW549" s="46"/>
      <c r="AX549" s="46"/>
      <c r="AY549" s="46"/>
    </row>
    <row r="550" spans="4:51" s="1" customFormat="1" ht="15.75" hidden="1">
      <c r="D550" s="51"/>
      <c r="E550" s="52" t="s">
        <v>23</v>
      </c>
      <c r="F550" s="49"/>
      <c r="G550" s="49"/>
      <c r="H550" s="49"/>
      <c r="I550" s="49"/>
      <c r="J550" s="49"/>
      <c r="K550" s="53"/>
      <c r="L550" s="54"/>
      <c r="M550" s="54"/>
      <c r="N550" s="54">
        <f aca="true" t="shared" si="310" ref="N550:U550">ROUND((N548*N$3/100),1)</f>
        <v>0</v>
      </c>
      <c r="O550" s="54">
        <f t="shared" si="310"/>
        <v>0</v>
      </c>
      <c r="P550" s="54">
        <f t="shared" si="310"/>
        <v>0</v>
      </c>
      <c r="Q550" s="54">
        <f t="shared" si="310"/>
        <v>0</v>
      </c>
      <c r="R550" s="54">
        <f t="shared" si="310"/>
        <v>0</v>
      </c>
      <c r="S550" s="54"/>
      <c r="T550" s="54">
        <f t="shared" si="310"/>
        <v>0</v>
      </c>
      <c r="U550" s="54">
        <f t="shared" si="310"/>
        <v>0</v>
      </c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>
        <f>ROUND((AP548*AP$3/100),1)</f>
        <v>0</v>
      </c>
      <c r="AQ550" s="54">
        <f>ROUND((AQ548*AQ$3/100),1)</f>
        <v>0</v>
      </c>
      <c r="AR550" s="49">
        <f t="shared" si="304"/>
        <v>0</v>
      </c>
      <c r="AT550" s="46"/>
      <c r="AU550" s="46"/>
      <c r="AV550" s="46"/>
      <c r="AW550" s="46"/>
      <c r="AX550" s="46"/>
      <c r="AY550" s="46"/>
    </row>
    <row r="551" spans="4:51" s="1" customFormat="1" ht="15.75" hidden="1">
      <c r="D551" s="51"/>
      <c r="E551" s="52" t="s">
        <v>24</v>
      </c>
      <c r="F551" s="49"/>
      <c r="G551" s="49"/>
      <c r="H551" s="49"/>
      <c r="I551" s="49"/>
      <c r="J551" s="49"/>
      <c r="K551" s="53"/>
      <c r="L551" s="54"/>
      <c r="M551" s="54"/>
      <c r="N551" s="54">
        <f aca="true" t="shared" si="311" ref="N551:U551">ROUND((N548*N$4/100),1)</f>
        <v>0</v>
      </c>
      <c r="O551" s="54">
        <f t="shared" si="311"/>
        <v>0</v>
      </c>
      <c r="P551" s="54">
        <f t="shared" si="311"/>
        <v>0</v>
      </c>
      <c r="Q551" s="54">
        <f t="shared" si="311"/>
        <v>0</v>
      </c>
      <c r="R551" s="54">
        <f t="shared" si="311"/>
        <v>0</v>
      </c>
      <c r="S551" s="54"/>
      <c r="T551" s="54">
        <f t="shared" si="311"/>
        <v>0</v>
      </c>
      <c r="U551" s="54">
        <f t="shared" si="311"/>
        <v>0</v>
      </c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>
        <f>ROUND((AP548*AP$4/100),1)</f>
        <v>0</v>
      </c>
      <c r="AQ551" s="54">
        <f>ROUND((AQ548*AQ$4/100),1)</f>
        <v>0</v>
      </c>
      <c r="AR551" s="49">
        <f t="shared" si="304"/>
        <v>0</v>
      </c>
      <c r="AT551" s="46"/>
      <c r="AU551" s="46"/>
      <c r="AV551" s="46"/>
      <c r="AW551" s="46"/>
      <c r="AX551" s="46"/>
      <c r="AY551" s="46"/>
    </row>
    <row r="552" spans="4:51" s="1" customFormat="1" ht="15.75" hidden="1">
      <c r="D552" s="51" t="s">
        <v>25</v>
      </c>
      <c r="E552" s="52" t="s">
        <v>26</v>
      </c>
      <c r="F552" s="49"/>
      <c r="G552" s="49"/>
      <c r="H552" s="49"/>
      <c r="I552" s="49"/>
      <c r="J552" s="49"/>
      <c r="K552" s="53"/>
      <c r="L552" s="54"/>
      <c r="M552" s="54"/>
      <c r="N552" s="54">
        <f aca="true" t="shared" si="312" ref="N552:U552">N548-N549-N550-N551</f>
        <v>0</v>
      </c>
      <c r="O552" s="54">
        <f t="shared" si="312"/>
        <v>0</v>
      </c>
      <c r="P552" s="54">
        <f t="shared" si="312"/>
        <v>0</v>
      </c>
      <c r="Q552" s="54">
        <f t="shared" si="312"/>
        <v>0</v>
      </c>
      <c r="R552" s="54">
        <f t="shared" si="312"/>
        <v>0</v>
      </c>
      <c r="S552" s="54"/>
      <c r="T552" s="54">
        <f t="shared" si="312"/>
        <v>0</v>
      </c>
      <c r="U552" s="54">
        <f t="shared" si="312"/>
        <v>0</v>
      </c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>
        <f>AP548-AP549-AP550-AP551</f>
        <v>0</v>
      </c>
      <c r="AQ552" s="54">
        <f>AQ548-AQ549-AQ550-AQ551</f>
        <v>0</v>
      </c>
      <c r="AR552" s="49">
        <f t="shared" si="304"/>
        <v>0</v>
      </c>
      <c r="AT552" s="46"/>
      <c r="AU552" s="46"/>
      <c r="AV552" s="46"/>
      <c r="AW552" s="46"/>
      <c r="AX552" s="46"/>
      <c r="AY552" s="46"/>
    </row>
    <row r="553" spans="4:51" s="1" customFormat="1" ht="15.75" hidden="1">
      <c r="D553" s="41"/>
      <c r="E553" s="49"/>
      <c r="F553" s="49"/>
      <c r="G553" s="49"/>
      <c r="H553" s="49"/>
      <c r="I553" s="49"/>
      <c r="J553" s="49"/>
      <c r="K553" s="60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  <c r="AR553" s="49">
        <f t="shared" si="304"/>
        <v>0</v>
      </c>
      <c r="AT553" s="46"/>
      <c r="AU553" s="46"/>
      <c r="AV553" s="46"/>
      <c r="AW553" s="46"/>
      <c r="AX553" s="46"/>
      <c r="AY553" s="46"/>
    </row>
    <row r="554" spans="4:51" s="1" customFormat="1" ht="6" customHeight="1" hidden="1">
      <c r="D554" s="41"/>
      <c r="E554" s="49"/>
      <c r="F554" s="49"/>
      <c r="G554" s="49"/>
      <c r="H554" s="49"/>
      <c r="I554" s="49"/>
      <c r="J554" s="49"/>
      <c r="K554" s="60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  <c r="AR554" s="49">
        <f t="shared" si="304"/>
        <v>0</v>
      </c>
      <c r="AT554" s="46"/>
      <c r="AU554" s="46"/>
      <c r="AV554" s="46"/>
      <c r="AW554" s="46"/>
      <c r="AX554" s="46"/>
      <c r="AY554" s="46"/>
    </row>
    <row r="555" spans="4:51" s="2" customFormat="1" ht="31.5">
      <c r="D555" s="57">
        <v>70743</v>
      </c>
      <c r="E555" s="63" t="s">
        <v>102</v>
      </c>
      <c r="F555" s="49"/>
      <c r="G555" s="49"/>
      <c r="H555" s="49"/>
      <c r="I555" s="49"/>
      <c r="J555" s="49"/>
      <c r="K555" s="50"/>
      <c r="L555" s="49"/>
      <c r="M555" s="49">
        <v>5166.6</v>
      </c>
      <c r="N555" s="49">
        <v>0</v>
      </c>
      <c r="O555" s="49">
        <v>0</v>
      </c>
      <c r="P555" s="49">
        <v>0</v>
      </c>
      <c r="Q555" s="49">
        <v>0</v>
      </c>
      <c r="R555" s="49">
        <v>0</v>
      </c>
      <c r="S555" s="62"/>
      <c r="T555" s="49">
        <v>0</v>
      </c>
      <c r="U555" s="49">
        <v>0</v>
      </c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  <c r="AG555" s="49"/>
      <c r="AH555" s="49"/>
      <c r="AI555" s="49"/>
      <c r="AJ555" s="49"/>
      <c r="AK555" s="49"/>
      <c r="AL555" s="49"/>
      <c r="AM555" s="49"/>
      <c r="AN555" s="49"/>
      <c r="AO555" s="49"/>
      <c r="AP555" s="49">
        <v>0</v>
      </c>
      <c r="AQ555" s="49">
        <v>0</v>
      </c>
      <c r="AR555" s="49">
        <f t="shared" si="304"/>
        <v>5166.6</v>
      </c>
      <c r="AS555" s="1"/>
      <c r="AT555" s="46"/>
      <c r="AU555" s="46"/>
      <c r="AV555" s="46">
        <f>M555/12</f>
        <v>430.55</v>
      </c>
      <c r="AW555" s="46"/>
      <c r="AX555" s="46"/>
      <c r="AY555" s="46"/>
    </row>
    <row r="556" spans="4:51" s="1" customFormat="1" ht="2.25" customHeight="1">
      <c r="D556" s="51"/>
      <c r="E556" s="52" t="s">
        <v>22</v>
      </c>
      <c r="F556" s="49"/>
      <c r="G556" s="49"/>
      <c r="H556" s="49"/>
      <c r="I556" s="49"/>
      <c r="J556" s="49"/>
      <c r="K556" s="53"/>
      <c r="L556" s="54"/>
      <c r="M556" s="54"/>
      <c r="N556" s="54">
        <f aca="true" t="shared" si="313" ref="N556:U556">ROUND((N555*N$2/100),1)</f>
        <v>0</v>
      </c>
      <c r="O556" s="54">
        <f t="shared" si="313"/>
        <v>0</v>
      </c>
      <c r="P556" s="54">
        <f t="shared" si="313"/>
        <v>0</v>
      </c>
      <c r="Q556" s="54">
        <f t="shared" si="313"/>
        <v>0</v>
      </c>
      <c r="R556" s="54">
        <f t="shared" si="313"/>
        <v>0</v>
      </c>
      <c r="S556" s="54"/>
      <c r="T556" s="54">
        <f t="shared" si="313"/>
        <v>0</v>
      </c>
      <c r="U556" s="54">
        <f t="shared" si="313"/>
        <v>0</v>
      </c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>
        <f>ROUND((AP555*AP$2/100),1)</f>
        <v>0</v>
      </c>
      <c r="AQ556" s="54">
        <f>ROUND((AQ555*AQ$2/100),1)</f>
        <v>0</v>
      </c>
      <c r="AR556" s="49">
        <f t="shared" si="304"/>
        <v>0</v>
      </c>
      <c r="AS556" s="1" t="b">
        <f>SUM(K555:AQ555)=AR555</f>
        <v>1</v>
      </c>
      <c r="AT556" s="46"/>
      <c r="AU556" s="46"/>
      <c r="AV556" s="46"/>
      <c r="AW556" s="46"/>
      <c r="AX556" s="46"/>
      <c r="AY556" s="46"/>
    </row>
    <row r="557" spans="4:51" s="1" customFormat="1" ht="15.75" hidden="1">
      <c r="D557" s="51"/>
      <c r="E557" s="52" t="s">
        <v>23</v>
      </c>
      <c r="F557" s="49"/>
      <c r="G557" s="49"/>
      <c r="H557" s="49"/>
      <c r="I557" s="49"/>
      <c r="J557" s="49"/>
      <c r="K557" s="53"/>
      <c r="L557" s="54"/>
      <c r="M557" s="54"/>
      <c r="N557" s="54">
        <f aca="true" t="shared" si="314" ref="N557:U557">ROUND((N555*N$3/100),1)</f>
        <v>0</v>
      </c>
      <c r="O557" s="54">
        <f t="shared" si="314"/>
        <v>0</v>
      </c>
      <c r="P557" s="54">
        <f t="shared" si="314"/>
        <v>0</v>
      </c>
      <c r="Q557" s="54">
        <f t="shared" si="314"/>
        <v>0</v>
      </c>
      <c r="R557" s="54">
        <f t="shared" si="314"/>
        <v>0</v>
      </c>
      <c r="S557" s="54"/>
      <c r="T557" s="54">
        <f t="shared" si="314"/>
        <v>0</v>
      </c>
      <c r="U557" s="54">
        <f t="shared" si="314"/>
        <v>0</v>
      </c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>
        <f>ROUND((AP555*AP$3/100),1)</f>
        <v>0</v>
      </c>
      <c r="AQ557" s="54">
        <f>ROUND((AQ555*AQ$3/100),1)</f>
        <v>0</v>
      </c>
      <c r="AR557" s="49">
        <f t="shared" si="304"/>
        <v>0</v>
      </c>
      <c r="AT557" s="46"/>
      <c r="AU557" s="46"/>
      <c r="AV557" s="46"/>
      <c r="AW557" s="46"/>
      <c r="AX557" s="46"/>
      <c r="AY557" s="46"/>
    </row>
    <row r="558" spans="4:51" s="1" customFormat="1" ht="15.75" hidden="1">
      <c r="D558" s="51"/>
      <c r="E558" s="52" t="s">
        <v>24</v>
      </c>
      <c r="F558" s="49"/>
      <c r="G558" s="49"/>
      <c r="H558" s="49"/>
      <c r="I558" s="49"/>
      <c r="J558" s="49"/>
      <c r="K558" s="53"/>
      <c r="L558" s="54"/>
      <c r="M558" s="54"/>
      <c r="N558" s="54">
        <f aca="true" t="shared" si="315" ref="N558:U558">ROUND((N555*N$4/100),1)</f>
        <v>0</v>
      </c>
      <c r="O558" s="54">
        <f t="shared" si="315"/>
        <v>0</v>
      </c>
      <c r="P558" s="54">
        <f t="shared" si="315"/>
        <v>0</v>
      </c>
      <c r="Q558" s="54">
        <f t="shared" si="315"/>
        <v>0</v>
      </c>
      <c r="R558" s="54">
        <f t="shared" si="315"/>
        <v>0</v>
      </c>
      <c r="S558" s="54"/>
      <c r="T558" s="54">
        <f t="shared" si="315"/>
        <v>0</v>
      </c>
      <c r="U558" s="54">
        <f t="shared" si="315"/>
        <v>0</v>
      </c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>
        <f>ROUND((AP555*AP$4/100),1)</f>
        <v>0</v>
      </c>
      <c r="AQ558" s="54">
        <f>ROUND((AQ555*AQ$4/100),1)</f>
        <v>0</v>
      </c>
      <c r="AR558" s="49">
        <f t="shared" si="304"/>
        <v>0</v>
      </c>
      <c r="AT558" s="46"/>
      <c r="AU558" s="46"/>
      <c r="AV558" s="46"/>
      <c r="AW558" s="46"/>
      <c r="AX558" s="46"/>
      <c r="AY558" s="46"/>
    </row>
    <row r="559" spans="4:51" s="1" customFormat="1" ht="15.75" hidden="1">
      <c r="D559" s="51" t="s">
        <v>25</v>
      </c>
      <c r="E559" s="52" t="s">
        <v>26</v>
      </c>
      <c r="F559" s="49"/>
      <c r="G559" s="49"/>
      <c r="H559" s="49"/>
      <c r="I559" s="49"/>
      <c r="J559" s="49"/>
      <c r="K559" s="53"/>
      <c r="L559" s="54"/>
      <c r="M559" s="54"/>
      <c r="N559" s="54">
        <f aca="true" t="shared" si="316" ref="N559:U559">N555-N556-N557-N558</f>
        <v>0</v>
      </c>
      <c r="O559" s="54">
        <f t="shared" si="316"/>
        <v>0</v>
      </c>
      <c r="P559" s="54">
        <f t="shared" si="316"/>
        <v>0</v>
      </c>
      <c r="Q559" s="54">
        <f t="shared" si="316"/>
        <v>0</v>
      </c>
      <c r="R559" s="54">
        <f t="shared" si="316"/>
        <v>0</v>
      </c>
      <c r="S559" s="54"/>
      <c r="T559" s="54">
        <f t="shared" si="316"/>
        <v>0</v>
      </c>
      <c r="U559" s="54">
        <f t="shared" si="316"/>
        <v>0</v>
      </c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54"/>
      <c r="AO559" s="54"/>
      <c r="AP559" s="54">
        <f>AP555-AP556-AP557-AP558</f>
        <v>0</v>
      </c>
      <c r="AQ559" s="54">
        <f>AQ555-AQ556-AQ557-AQ558</f>
        <v>0</v>
      </c>
      <c r="AR559" s="49">
        <f t="shared" si="304"/>
        <v>0</v>
      </c>
      <c r="AT559" s="46"/>
      <c r="AU559" s="46"/>
      <c r="AV559" s="46"/>
      <c r="AW559" s="46"/>
      <c r="AX559" s="46"/>
      <c r="AY559" s="46"/>
    </row>
    <row r="560" spans="4:51" ht="15.75" hidden="1">
      <c r="D560" s="41"/>
      <c r="E560" s="49"/>
      <c r="F560" s="58"/>
      <c r="G560" s="58"/>
      <c r="H560" s="58"/>
      <c r="I560" s="58"/>
      <c r="J560" s="58"/>
      <c r="K560" s="55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  <c r="AA560" s="56"/>
      <c r="AB560" s="56"/>
      <c r="AC560" s="56"/>
      <c r="AD560" s="56"/>
      <c r="AE560" s="56"/>
      <c r="AF560" s="56"/>
      <c r="AG560" s="56"/>
      <c r="AH560" s="56"/>
      <c r="AI560" s="56"/>
      <c r="AJ560" s="56"/>
      <c r="AK560" s="56"/>
      <c r="AL560" s="56"/>
      <c r="AM560" s="56"/>
      <c r="AN560" s="56"/>
      <c r="AO560" s="56"/>
      <c r="AP560" s="56"/>
      <c r="AQ560" s="56"/>
      <c r="AR560" s="49">
        <f t="shared" si="304"/>
        <v>0</v>
      </c>
      <c r="AT560" s="46"/>
      <c r="AU560" s="46"/>
      <c r="AV560" s="46"/>
      <c r="AW560" s="46"/>
      <c r="AX560" s="46"/>
      <c r="AY560" s="46"/>
    </row>
    <row r="561" spans="4:51" ht="15.75" hidden="1">
      <c r="D561" s="41"/>
      <c r="E561" s="49"/>
      <c r="F561" s="58"/>
      <c r="G561" s="58"/>
      <c r="H561" s="58"/>
      <c r="I561" s="58"/>
      <c r="J561" s="58"/>
      <c r="K561" s="55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  <c r="AA561" s="56"/>
      <c r="AB561" s="56"/>
      <c r="AC561" s="56"/>
      <c r="AD561" s="56"/>
      <c r="AE561" s="56"/>
      <c r="AF561" s="56"/>
      <c r="AG561" s="56"/>
      <c r="AH561" s="56"/>
      <c r="AI561" s="56"/>
      <c r="AJ561" s="56"/>
      <c r="AK561" s="56"/>
      <c r="AL561" s="56"/>
      <c r="AM561" s="56"/>
      <c r="AN561" s="56"/>
      <c r="AO561" s="56"/>
      <c r="AP561" s="56"/>
      <c r="AQ561" s="56"/>
      <c r="AR561" s="49">
        <f t="shared" si="304"/>
        <v>0</v>
      </c>
      <c r="AT561" s="46"/>
      <c r="AU561" s="46"/>
      <c r="AV561" s="46"/>
      <c r="AW561" s="46"/>
      <c r="AX561" s="46"/>
      <c r="AY561" s="46"/>
    </row>
    <row r="562" spans="4:51" ht="29.25" customHeight="1">
      <c r="D562" s="57">
        <v>70743</v>
      </c>
      <c r="E562" s="63" t="s">
        <v>103</v>
      </c>
      <c r="F562" s="49"/>
      <c r="G562" s="49"/>
      <c r="H562" s="49"/>
      <c r="I562" s="49"/>
      <c r="J562" s="49"/>
      <c r="K562" s="50"/>
      <c r="L562" s="49"/>
      <c r="M562" s="49">
        <v>4593.7</v>
      </c>
      <c r="N562" s="49">
        <v>0</v>
      </c>
      <c r="O562" s="49">
        <v>0</v>
      </c>
      <c r="P562" s="49">
        <v>0</v>
      </c>
      <c r="Q562" s="49">
        <v>0</v>
      </c>
      <c r="R562" s="49">
        <v>0</v>
      </c>
      <c r="S562" s="62"/>
      <c r="T562" s="49">
        <v>0</v>
      </c>
      <c r="U562" s="49">
        <v>0</v>
      </c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  <c r="AG562" s="49"/>
      <c r="AH562" s="49"/>
      <c r="AI562" s="49"/>
      <c r="AJ562" s="49"/>
      <c r="AK562" s="49"/>
      <c r="AL562" s="49"/>
      <c r="AM562" s="49"/>
      <c r="AN562" s="49"/>
      <c r="AO562" s="49"/>
      <c r="AP562" s="49">
        <v>0</v>
      </c>
      <c r="AQ562" s="49">
        <v>0</v>
      </c>
      <c r="AR562" s="49">
        <f t="shared" si="304"/>
        <v>4593.7</v>
      </c>
      <c r="AS562" s="1"/>
      <c r="AT562" s="46"/>
      <c r="AU562" s="46"/>
      <c r="AV562" s="46">
        <f>M562/12</f>
        <v>382.80833333333334</v>
      </c>
      <c r="AW562" s="46"/>
      <c r="AX562" s="46"/>
      <c r="AY562" s="46"/>
    </row>
    <row r="563" spans="4:51" ht="0.75" customHeight="1">
      <c r="D563" s="51"/>
      <c r="E563" s="52" t="s">
        <v>22</v>
      </c>
      <c r="F563" s="49"/>
      <c r="G563" s="49"/>
      <c r="H563" s="49"/>
      <c r="I563" s="49"/>
      <c r="J563" s="49"/>
      <c r="K563" s="53"/>
      <c r="L563" s="54"/>
      <c r="M563" s="54"/>
      <c r="N563" s="54">
        <f aca="true" t="shared" si="317" ref="N563:U563">ROUND((N562*N$2/100),1)</f>
        <v>0</v>
      </c>
      <c r="O563" s="54">
        <f t="shared" si="317"/>
        <v>0</v>
      </c>
      <c r="P563" s="54">
        <f t="shared" si="317"/>
        <v>0</v>
      </c>
      <c r="Q563" s="54">
        <f t="shared" si="317"/>
        <v>0</v>
      </c>
      <c r="R563" s="54">
        <f t="shared" si="317"/>
        <v>0</v>
      </c>
      <c r="S563" s="54"/>
      <c r="T563" s="54">
        <f t="shared" si="317"/>
        <v>0</v>
      </c>
      <c r="U563" s="54">
        <f t="shared" si="317"/>
        <v>0</v>
      </c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>
        <f>ROUND((AP562*AP$2/100),1)</f>
        <v>0</v>
      </c>
      <c r="AQ563" s="54">
        <f>ROUND((AQ562*AQ$2/100),1)</f>
        <v>0</v>
      </c>
      <c r="AR563" s="49">
        <f t="shared" si="304"/>
        <v>0</v>
      </c>
      <c r="AS563" s="1" t="b">
        <f>SUM(K562:AQ562)=AR562</f>
        <v>1</v>
      </c>
      <c r="AT563" s="46"/>
      <c r="AU563" s="46"/>
      <c r="AV563" s="46"/>
      <c r="AW563" s="46"/>
      <c r="AX563" s="46"/>
      <c r="AY563" s="46"/>
    </row>
    <row r="564" spans="4:51" ht="15.75" hidden="1">
      <c r="D564" s="51"/>
      <c r="E564" s="52" t="s">
        <v>23</v>
      </c>
      <c r="F564" s="58"/>
      <c r="G564" s="58"/>
      <c r="H564" s="58"/>
      <c r="I564" s="58"/>
      <c r="J564" s="58"/>
      <c r="K564" s="53"/>
      <c r="L564" s="54"/>
      <c r="M564" s="54"/>
      <c r="N564" s="54">
        <f aca="true" t="shared" si="318" ref="N564:U564">ROUND((N562*N$3/100),1)</f>
        <v>0</v>
      </c>
      <c r="O564" s="54">
        <f t="shared" si="318"/>
        <v>0</v>
      </c>
      <c r="P564" s="54">
        <f t="shared" si="318"/>
        <v>0</v>
      </c>
      <c r="Q564" s="54">
        <f t="shared" si="318"/>
        <v>0</v>
      </c>
      <c r="R564" s="54">
        <f t="shared" si="318"/>
        <v>0</v>
      </c>
      <c r="S564" s="54"/>
      <c r="T564" s="54">
        <f t="shared" si="318"/>
        <v>0</v>
      </c>
      <c r="U564" s="54">
        <f t="shared" si="318"/>
        <v>0</v>
      </c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>
        <f>ROUND((AP562*AP$3/100),1)</f>
        <v>0</v>
      </c>
      <c r="AQ564" s="54">
        <f>ROUND((AQ562*AQ$3/100),1)</f>
        <v>0</v>
      </c>
      <c r="AR564" s="49">
        <f t="shared" si="304"/>
        <v>0</v>
      </c>
      <c r="AS564" s="1"/>
      <c r="AT564" s="46"/>
      <c r="AU564" s="46"/>
      <c r="AV564" s="46"/>
      <c r="AW564" s="46"/>
      <c r="AX564" s="46"/>
      <c r="AY564" s="46"/>
    </row>
    <row r="565" spans="4:51" ht="15.75" hidden="1">
      <c r="D565" s="51"/>
      <c r="E565" s="52" t="s">
        <v>24</v>
      </c>
      <c r="F565" s="58"/>
      <c r="G565" s="58"/>
      <c r="H565" s="58"/>
      <c r="I565" s="58"/>
      <c r="J565" s="58"/>
      <c r="K565" s="53"/>
      <c r="L565" s="54"/>
      <c r="M565" s="54"/>
      <c r="N565" s="54">
        <f aca="true" t="shared" si="319" ref="N565:U565">ROUND((N562*N$4/100),1)</f>
        <v>0</v>
      </c>
      <c r="O565" s="54">
        <f t="shared" si="319"/>
        <v>0</v>
      </c>
      <c r="P565" s="54">
        <f t="shared" si="319"/>
        <v>0</v>
      </c>
      <c r="Q565" s="54">
        <f t="shared" si="319"/>
        <v>0</v>
      </c>
      <c r="R565" s="54">
        <f t="shared" si="319"/>
        <v>0</v>
      </c>
      <c r="S565" s="54"/>
      <c r="T565" s="54">
        <f t="shared" si="319"/>
        <v>0</v>
      </c>
      <c r="U565" s="54">
        <f t="shared" si="319"/>
        <v>0</v>
      </c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>
        <f>ROUND((AP562*AP$4/100),1)</f>
        <v>0</v>
      </c>
      <c r="AQ565" s="54">
        <f>ROUND((AQ562*AQ$4/100),1)</f>
        <v>0</v>
      </c>
      <c r="AR565" s="49">
        <f t="shared" si="304"/>
        <v>0</v>
      </c>
      <c r="AS565" s="1"/>
      <c r="AT565" s="46"/>
      <c r="AU565" s="46"/>
      <c r="AV565" s="46"/>
      <c r="AW565" s="46"/>
      <c r="AX565" s="46"/>
      <c r="AY565" s="46"/>
    </row>
    <row r="566" spans="4:51" ht="15.75" hidden="1">
      <c r="D566" s="51" t="s">
        <v>25</v>
      </c>
      <c r="E566" s="52" t="s">
        <v>26</v>
      </c>
      <c r="F566" s="58"/>
      <c r="G566" s="58"/>
      <c r="H566" s="58"/>
      <c r="I566" s="58"/>
      <c r="J566" s="58"/>
      <c r="K566" s="53"/>
      <c r="L566" s="54"/>
      <c r="M566" s="54"/>
      <c r="N566" s="54">
        <f aca="true" t="shared" si="320" ref="N566:U566">N562-N563-N564-N565</f>
        <v>0</v>
      </c>
      <c r="O566" s="54">
        <f t="shared" si="320"/>
        <v>0</v>
      </c>
      <c r="P566" s="54">
        <f t="shared" si="320"/>
        <v>0</v>
      </c>
      <c r="Q566" s="54">
        <f t="shared" si="320"/>
        <v>0</v>
      </c>
      <c r="R566" s="54">
        <f t="shared" si="320"/>
        <v>0</v>
      </c>
      <c r="S566" s="54"/>
      <c r="T566" s="54">
        <f t="shared" si="320"/>
        <v>0</v>
      </c>
      <c r="U566" s="54">
        <f t="shared" si="320"/>
        <v>0</v>
      </c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>
        <f>AP562-AP563-AP564-AP565</f>
        <v>0</v>
      </c>
      <c r="AQ566" s="54">
        <f>AQ562-AQ563-AQ564-AQ565</f>
        <v>0</v>
      </c>
      <c r="AR566" s="49">
        <f t="shared" si="304"/>
        <v>0</v>
      </c>
      <c r="AS566" s="1"/>
      <c r="AT566" s="46"/>
      <c r="AU566" s="46"/>
      <c r="AV566" s="46"/>
      <c r="AW566" s="46"/>
      <c r="AX566" s="46"/>
      <c r="AY566" s="46"/>
    </row>
    <row r="567" spans="4:51" ht="15.75" hidden="1">
      <c r="D567" s="41"/>
      <c r="E567" s="49"/>
      <c r="F567" s="58"/>
      <c r="G567" s="58"/>
      <c r="H567" s="58"/>
      <c r="I567" s="58"/>
      <c r="J567" s="58"/>
      <c r="K567" s="55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  <c r="AA567" s="56"/>
      <c r="AB567" s="56"/>
      <c r="AC567" s="56"/>
      <c r="AD567" s="56"/>
      <c r="AE567" s="56"/>
      <c r="AF567" s="56"/>
      <c r="AG567" s="56"/>
      <c r="AH567" s="56"/>
      <c r="AI567" s="56"/>
      <c r="AJ567" s="56"/>
      <c r="AK567" s="56"/>
      <c r="AL567" s="56"/>
      <c r="AM567" s="56"/>
      <c r="AN567" s="56"/>
      <c r="AO567" s="56"/>
      <c r="AP567" s="56"/>
      <c r="AQ567" s="56"/>
      <c r="AR567" s="49">
        <f t="shared" si="304"/>
        <v>0</v>
      </c>
      <c r="AT567" s="46"/>
      <c r="AU567" s="46"/>
      <c r="AV567" s="46"/>
      <c r="AW567" s="46"/>
      <c r="AX567" s="46"/>
      <c r="AY567" s="46"/>
    </row>
    <row r="568" spans="4:51" ht="15.75" hidden="1">
      <c r="D568" s="41"/>
      <c r="E568" s="49"/>
      <c r="F568" s="58"/>
      <c r="G568" s="58"/>
      <c r="H568" s="58"/>
      <c r="I568" s="58"/>
      <c r="J568" s="58"/>
      <c r="K568" s="55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  <c r="AA568" s="56"/>
      <c r="AB568" s="56"/>
      <c r="AC568" s="56"/>
      <c r="AD568" s="56"/>
      <c r="AE568" s="56"/>
      <c r="AF568" s="56"/>
      <c r="AG568" s="56"/>
      <c r="AH568" s="56"/>
      <c r="AI568" s="56"/>
      <c r="AJ568" s="56"/>
      <c r="AK568" s="56"/>
      <c r="AL568" s="56"/>
      <c r="AM568" s="56"/>
      <c r="AN568" s="56"/>
      <c r="AO568" s="56"/>
      <c r="AP568" s="56"/>
      <c r="AQ568" s="56"/>
      <c r="AR568" s="49">
        <f t="shared" si="304"/>
        <v>0</v>
      </c>
      <c r="AT568" s="46"/>
      <c r="AU568" s="46"/>
      <c r="AV568" s="46"/>
      <c r="AW568" s="46"/>
      <c r="AX568" s="46"/>
      <c r="AY568" s="46"/>
    </row>
    <row r="569" spans="4:51" ht="39" customHeight="1">
      <c r="D569" s="57">
        <v>70743</v>
      </c>
      <c r="E569" s="63" t="s">
        <v>104</v>
      </c>
      <c r="F569" s="49"/>
      <c r="G569" s="49"/>
      <c r="H569" s="49"/>
      <c r="I569" s="49"/>
      <c r="J569" s="49"/>
      <c r="K569" s="50"/>
      <c r="L569" s="49"/>
      <c r="M569" s="49">
        <v>5355.8</v>
      </c>
      <c r="N569" s="49">
        <v>0</v>
      </c>
      <c r="O569" s="49">
        <v>0</v>
      </c>
      <c r="P569" s="49">
        <v>0</v>
      </c>
      <c r="Q569" s="49">
        <v>0</v>
      </c>
      <c r="R569" s="49">
        <v>0</v>
      </c>
      <c r="S569" s="62"/>
      <c r="T569" s="49">
        <v>0</v>
      </c>
      <c r="U569" s="49">
        <v>0</v>
      </c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  <c r="AG569" s="49"/>
      <c r="AH569" s="49"/>
      <c r="AI569" s="49"/>
      <c r="AJ569" s="49"/>
      <c r="AK569" s="49"/>
      <c r="AL569" s="49"/>
      <c r="AM569" s="49"/>
      <c r="AN569" s="49"/>
      <c r="AO569" s="49"/>
      <c r="AP569" s="49">
        <v>0</v>
      </c>
      <c r="AQ569" s="49">
        <v>0</v>
      </c>
      <c r="AR569" s="49">
        <f t="shared" si="304"/>
        <v>5355.8</v>
      </c>
      <c r="AS569" s="1"/>
      <c r="AT569" s="46"/>
      <c r="AU569" s="46"/>
      <c r="AV569" s="46">
        <f>M569/12</f>
        <v>446.31666666666666</v>
      </c>
      <c r="AW569" s="46"/>
      <c r="AX569" s="46"/>
      <c r="AY569" s="46"/>
    </row>
    <row r="570" spans="4:51" s="1" customFormat="1" ht="15.75" hidden="1">
      <c r="D570" s="51"/>
      <c r="E570" s="52" t="s">
        <v>22</v>
      </c>
      <c r="F570" s="49"/>
      <c r="G570" s="49"/>
      <c r="H570" s="49"/>
      <c r="I570" s="49"/>
      <c r="J570" s="49"/>
      <c r="K570" s="53"/>
      <c r="L570" s="54"/>
      <c r="M570" s="54"/>
      <c r="N570" s="54">
        <f aca="true" t="shared" si="321" ref="N570:U570">ROUND((N569*N$2/100),1)</f>
        <v>0</v>
      </c>
      <c r="O570" s="54">
        <f t="shared" si="321"/>
        <v>0</v>
      </c>
      <c r="P570" s="54">
        <f t="shared" si="321"/>
        <v>0</v>
      </c>
      <c r="Q570" s="54">
        <f t="shared" si="321"/>
        <v>0</v>
      </c>
      <c r="R570" s="54">
        <f t="shared" si="321"/>
        <v>0</v>
      </c>
      <c r="S570" s="54"/>
      <c r="T570" s="54">
        <f t="shared" si="321"/>
        <v>0</v>
      </c>
      <c r="U570" s="54">
        <f t="shared" si="321"/>
        <v>0</v>
      </c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>
        <f>ROUND((AP569*AP$2/100),1)</f>
        <v>0</v>
      </c>
      <c r="AQ570" s="54">
        <f>ROUND((AQ569*AQ$2/100),1)</f>
        <v>0</v>
      </c>
      <c r="AR570" s="49">
        <f t="shared" si="304"/>
        <v>0</v>
      </c>
      <c r="AS570" s="1" t="b">
        <f>SUM(K569:AQ569)=AR569</f>
        <v>1</v>
      </c>
      <c r="AT570" s="46"/>
      <c r="AU570" s="46"/>
      <c r="AV570" s="46"/>
      <c r="AW570" s="46"/>
      <c r="AX570" s="46"/>
      <c r="AY570" s="46"/>
    </row>
    <row r="571" spans="4:51" s="1" customFormat="1" ht="15.75" hidden="1">
      <c r="D571" s="51"/>
      <c r="E571" s="52" t="s">
        <v>23</v>
      </c>
      <c r="F571" s="49"/>
      <c r="G571" s="49"/>
      <c r="H571" s="49"/>
      <c r="I571" s="49"/>
      <c r="J571" s="49"/>
      <c r="K571" s="53"/>
      <c r="L571" s="54"/>
      <c r="M571" s="54"/>
      <c r="N571" s="54">
        <f aca="true" t="shared" si="322" ref="N571:U571">ROUND((N569*N$3/100),1)</f>
        <v>0</v>
      </c>
      <c r="O571" s="54">
        <f t="shared" si="322"/>
        <v>0</v>
      </c>
      <c r="P571" s="54">
        <f t="shared" si="322"/>
        <v>0</v>
      </c>
      <c r="Q571" s="54">
        <f t="shared" si="322"/>
        <v>0</v>
      </c>
      <c r="R571" s="54">
        <f t="shared" si="322"/>
        <v>0</v>
      </c>
      <c r="S571" s="54"/>
      <c r="T571" s="54">
        <f t="shared" si="322"/>
        <v>0</v>
      </c>
      <c r="U571" s="54">
        <f t="shared" si="322"/>
        <v>0</v>
      </c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>
        <f>ROUND((AP569*AP$3/100),1)</f>
        <v>0</v>
      </c>
      <c r="AQ571" s="54">
        <f>ROUND((AQ569*AQ$3/100),1)</f>
        <v>0</v>
      </c>
      <c r="AR571" s="49">
        <f t="shared" si="304"/>
        <v>0</v>
      </c>
      <c r="AT571" s="46"/>
      <c r="AU571" s="46"/>
      <c r="AV571" s="46"/>
      <c r="AW571" s="46"/>
      <c r="AX571" s="46"/>
      <c r="AY571" s="46"/>
    </row>
    <row r="572" spans="4:51" s="1" customFormat="1" ht="15.75" hidden="1">
      <c r="D572" s="51"/>
      <c r="E572" s="52" t="s">
        <v>24</v>
      </c>
      <c r="F572" s="49"/>
      <c r="G572" s="49"/>
      <c r="H572" s="49"/>
      <c r="I572" s="49"/>
      <c r="J572" s="49"/>
      <c r="K572" s="53"/>
      <c r="L572" s="54"/>
      <c r="M572" s="54"/>
      <c r="N572" s="54">
        <f aca="true" t="shared" si="323" ref="N572:U572">ROUND((N569*N$4/100),1)</f>
        <v>0</v>
      </c>
      <c r="O572" s="54">
        <f t="shared" si="323"/>
        <v>0</v>
      </c>
      <c r="P572" s="54">
        <f t="shared" si="323"/>
        <v>0</v>
      </c>
      <c r="Q572" s="54">
        <f t="shared" si="323"/>
        <v>0</v>
      </c>
      <c r="R572" s="54">
        <f t="shared" si="323"/>
        <v>0</v>
      </c>
      <c r="S572" s="54"/>
      <c r="T572" s="54">
        <f t="shared" si="323"/>
        <v>0</v>
      </c>
      <c r="U572" s="54">
        <f t="shared" si="323"/>
        <v>0</v>
      </c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>
        <f>ROUND((AP569*AP$4/100),1)</f>
        <v>0</v>
      </c>
      <c r="AQ572" s="54">
        <f>ROUND((AQ569*AQ$4/100),1)</f>
        <v>0</v>
      </c>
      <c r="AR572" s="49">
        <f t="shared" si="304"/>
        <v>0</v>
      </c>
      <c r="AT572" s="46"/>
      <c r="AU572" s="46"/>
      <c r="AV572" s="46"/>
      <c r="AW572" s="46"/>
      <c r="AX572" s="46"/>
      <c r="AY572" s="46"/>
    </row>
    <row r="573" spans="4:51" s="1" customFormat="1" ht="15.75" hidden="1">
      <c r="D573" s="51" t="s">
        <v>25</v>
      </c>
      <c r="E573" s="52" t="s">
        <v>26</v>
      </c>
      <c r="F573" s="49"/>
      <c r="G573" s="49"/>
      <c r="H573" s="49"/>
      <c r="I573" s="49"/>
      <c r="J573" s="49"/>
      <c r="K573" s="53"/>
      <c r="L573" s="54"/>
      <c r="M573" s="54"/>
      <c r="N573" s="54">
        <f aca="true" t="shared" si="324" ref="N573:U573">N569-N570-N571-N572</f>
        <v>0</v>
      </c>
      <c r="O573" s="54">
        <f t="shared" si="324"/>
        <v>0</v>
      </c>
      <c r="P573" s="54">
        <f t="shared" si="324"/>
        <v>0</v>
      </c>
      <c r="Q573" s="54">
        <f t="shared" si="324"/>
        <v>0</v>
      </c>
      <c r="R573" s="54">
        <f t="shared" si="324"/>
        <v>0</v>
      </c>
      <c r="S573" s="54"/>
      <c r="T573" s="54">
        <f t="shared" si="324"/>
        <v>0</v>
      </c>
      <c r="U573" s="54">
        <f t="shared" si="324"/>
        <v>0</v>
      </c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>
        <f>AP569-AP570-AP571-AP572</f>
        <v>0</v>
      </c>
      <c r="AQ573" s="54">
        <f>AQ569-AQ570-AQ571-AQ572</f>
        <v>0</v>
      </c>
      <c r="AR573" s="49">
        <f t="shared" si="304"/>
        <v>0</v>
      </c>
      <c r="AT573" s="46"/>
      <c r="AU573" s="46"/>
      <c r="AV573" s="46"/>
      <c r="AW573" s="46"/>
      <c r="AX573" s="46"/>
      <c r="AY573" s="46"/>
    </row>
    <row r="574" spans="4:51" ht="15.75" hidden="1">
      <c r="D574" s="41"/>
      <c r="E574" s="49"/>
      <c r="F574" s="58"/>
      <c r="G574" s="58"/>
      <c r="H574" s="58"/>
      <c r="I574" s="58"/>
      <c r="J574" s="58"/>
      <c r="K574" s="55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  <c r="AA574" s="56"/>
      <c r="AB574" s="56"/>
      <c r="AC574" s="56"/>
      <c r="AD574" s="56"/>
      <c r="AE574" s="56"/>
      <c r="AF574" s="56"/>
      <c r="AG574" s="56"/>
      <c r="AH574" s="56"/>
      <c r="AI574" s="56"/>
      <c r="AJ574" s="56"/>
      <c r="AK574" s="56"/>
      <c r="AL574" s="56"/>
      <c r="AM574" s="56"/>
      <c r="AN574" s="56"/>
      <c r="AO574" s="56"/>
      <c r="AP574" s="56"/>
      <c r="AQ574" s="56"/>
      <c r="AR574" s="49">
        <f t="shared" si="304"/>
        <v>0</v>
      </c>
      <c r="AT574" s="46"/>
      <c r="AU574" s="46"/>
      <c r="AV574" s="46"/>
      <c r="AW574" s="46"/>
      <c r="AX574" s="46"/>
      <c r="AY574" s="46"/>
    </row>
    <row r="575" spans="4:51" ht="15.75" hidden="1">
      <c r="D575" s="41"/>
      <c r="E575" s="49"/>
      <c r="F575" s="58"/>
      <c r="G575" s="58"/>
      <c r="H575" s="58"/>
      <c r="I575" s="58"/>
      <c r="J575" s="58"/>
      <c r="K575" s="55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  <c r="AA575" s="56"/>
      <c r="AB575" s="56"/>
      <c r="AC575" s="56"/>
      <c r="AD575" s="56"/>
      <c r="AE575" s="56"/>
      <c r="AF575" s="56"/>
      <c r="AG575" s="56"/>
      <c r="AH575" s="56"/>
      <c r="AI575" s="56"/>
      <c r="AJ575" s="56"/>
      <c r="AK575" s="56"/>
      <c r="AL575" s="56"/>
      <c r="AM575" s="56"/>
      <c r="AN575" s="56"/>
      <c r="AO575" s="56"/>
      <c r="AP575" s="56"/>
      <c r="AQ575" s="56"/>
      <c r="AR575" s="49">
        <f t="shared" si="304"/>
        <v>0</v>
      </c>
      <c r="AT575" s="46"/>
      <c r="AU575" s="46"/>
      <c r="AV575" s="46"/>
      <c r="AW575" s="46"/>
      <c r="AX575" s="46"/>
      <c r="AY575" s="46"/>
    </row>
    <row r="576" spans="4:51" ht="30" customHeight="1">
      <c r="D576" s="57">
        <v>70743</v>
      </c>
      <c r="E576" s="63" t="s">
        <v>105</v>
      </c>
      <c r="F576" s="49"/>
      <c r="G576" s="49"/>
      <c r="H576" s="49"/>
      <c r="I576" s="49"/>
      <c r="J576" s="49"/>
      <c r="K576" s="50"/>
      <c r="L576" s="49"/>
      <c r="M576" s="49">
        <v>11703.5</v>
      </c>
      <c r="N576" s="49">
        <v>0</v>
      </c>
      <c r="O576" s="49">
        <v>0</v>
      </c>
      <c r="P576" s="49">
        <v>0</v>
      </c>
      <c r="Q576" s="49">
        <v>0</v>
      </c>
      <c r="R576" s="49">
        <v>0</v>
      </c>
      <c r="S576" s="62"/>
      <c r="T576" s="49">
        <v>0</v>
      </c>
      <c r="U576" s="49">
        <v>0</v>
      </c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  <c r="AG576" s="49"/>
      <c r="AH576" s="49"/>
      <c r="AI576" s="49"/>
      <c r="AJ576" s="49"/>
      <c r="AK576" s="49"/>
      <c r="AL576" s="49"/>
      <c r="AM576" s="49"/>
      <c r="AN576" s="49"/>
      <c r="AO576" s="49"/>
      <c r="AP576" s="49">
        <v>0</v>
      </c>
      <c r="AQ576" s="49">
        <v>0</v>
      </c>
      <c r="AR576" s="49">
        <f t="shared" si="304"/>
        <v>11703.5</v>
      </c>
      <c r="AS576" s="1"/>
      <c r="AT576" s="46"/>
      <c r="AU576" s="46"/>
      <c r="AV576" s="46">
        <f>M576/12</f>
        <v>975.2916666666666</v>
      </c>
      <c r="AW576" s="46"/>
      <c r="AX576" s="46"/>
      <c r="AY576" s="46"/>
    </row>
    <row r="577" spans="4:51" s="1" customFormat="1" ht="0" customHeight="1" hidden="1">
      <c r="D577" s="51"/>
      <c r="E577" s="52" t="s">
        <v>22</v>
      </c>
      <c r="F577" s="49"/>
      <c r="G577" s="49"/>
      <c r="H577" s="49"/>
      <c r="I577" s="49"/>
      <c r="J577" s="49"/>
      <c r="K577" s="53">
        <f aca="true" t="shared" si="325" ref="K577:AQ577">ROUND((K576*K$2/100),1)</f>
        <v>0</v>
      </c>
      <c r="L577" s="54">
        <f t="shared" si="325"/>
        <v>0</v>
      </c>
      <c r="M577" s="54"/>
      <c r="N577" s="54">
        <f t="shared" si="325"/>
        <v>0</v>
      </c>
      <c r="O577" s="54">
        <f t="shared" si="325"/>
        <v>0</v>
      </c>
      <c r="P577" s="54">
        <f t="shared" si="325"/>
        <v>0</v>
      </c>
      <c r="Q577" s="54">
        <f t="shared" si="325"/>
        <v>0</v>
      </c>
      <c r="R577" s="54">
        <f t="shared" si="325"/>
        <v>0</v>
      </c>
      <c r="S577" s="54"/>
      <c r="T577" s="54">
        <f t="shared" si="325"/>
        <v>0</v>
      </c>
      <c r="U577" s="54">
        <f t="shared" si="325"/>
        <v>0</v>
      </c>
      <c r="V577" s="54"/>
      <c r="W577" s="54"/>
      <c r="X577" s="54">
        <f t="shared" si="325"/>
        <v>0</v>
      </c>
      <c r="Y577" s="54">
        <f t="shared" si="325"/>
        <v>0</v>
      </c>
      <c r="Z577" s="54">
        <f t="shared" si="325"/>
        <v>0</v>
      </c>
      <c r="AA577" s="54">
        <f t="shared" si="325"/>
        <v>0</v>
      </c>
      <c r="AB577" s="54">
        <f t="shared" si="325"/>
        <v>0</v>
      </c>
      <c r="AC577" s="54">
        <f t="shared" si="325"/>
        <v>0</v>
      </c>
      <c r="AD577" s="54">
        <f t="shared" si="325"/>
        <v>0</v>
      </c>
      <c r="AE577" s="54">
        <f t="shared" si="325"/>
        <v>0</v>
      </c>
      <c r="AF577" s="54">
        <f t="shared" si="325"/>
        <v>0</v>
      </c>
      <c r="AG577" s="54">
        <f t="shared" si="325"/>
        <v>0</v>
      </c>
      <c r="AH577" s="54">
        <f t="shared" si="325"/>
        <v>0</v>
      </c>
      <c r="AI577" s="54">
        <f t="shared" si="325"/>
        <v>0</v>
      </c>
      <c r="AJ577" s="54">
        <f t="shared" si="325"/>
        <v>0</v>
      </c>
      <c r="AK577" s="54">
        <f t="shared" si="325"/>
        <v>0</v>
      </c>
      <c r="AL577" s="54">
        <f t="shared" si="325"/>
        <v>0</v>
      </c>
      <c r="AM577" s="54">
        <f t="shared" si="325"/>
        <v>0</v>
      </c>
      <c r="AN577" s="54">
        <f t="shared" si="325"/>
        <v>0</v>
      </c>
      <c r="AO577" s="54">
        <f t="shared" si="325"/>
        <v>0</v>
      </c>
      <c r="AP577" s="54">
        <f t="shared" si="325"/>
        <v>0</v>
      </c>
      <c r="AQ577" s="54">
        <f t="shared" si="325"/>
        <v>0</v>
      </c>
      <c r="AR577" s="49">
        <f t="shared" si="304"/>
        <v>0</v>
      </c>
      <c r="AS577" s="1" t="b">
        <f>SUM(K576:AQ576)=AR576</f>
        <v>1</v>
      </c>
      <c r="AT577" s="46"/>
      <c r="AU577" s="46"/>
      <c r="AV577" s="46"/>
      <c r="AW577" s="46"/>
      <c r="AX577" s="46"/>
      <c r="AY577" s="46"/>
    </row>
    <row r="578" spans="4:51" s="1" customFormat="1" ht="15.75" hidden="1">
      <c r="D578" s="51"/>
      <c r="E578" s="52" t="s">
        <v>23</v>
      </c>
      <c r="F578" s="49"/>
      <c r="G578" s="49"/>
      <c r="H578" s="49"/>
      <c r="I578" s="49"/>
      <c r="J578" s="49"/>
      <c r="K578" s="53">
        <f aca="true" t="shared" si="326" ref="K578:AQ578">ROUND((K576*K$3/100),1)</f>
        <v>0</v>
      </c>
      <c r="L578" s="54">
        <f t="shared" si="326"/>
        <v>0</v>
      </c>
      <c r="M578" s="54"/>
      <c r="N578" s="54">
        <f t="shared" si="326"/>
        <v>0</v>
      </c>
      <c r="O578" s="54">
        <f t="shared" si="326"/>
        <v>0</v>
      </c>
      <c r="P578" s="54">
        <f t="shared" si="326"/>
        <v>0</v>
      </c>
      <c r="Q578" s="54">
        <f t="shared" si="326"/>
        <v>0</v>
      </c>
      <c r="R578" s="54">
        <f t="shared" si="326"/>
        <v>0</v>
      </c>
      <c r="S578" s="54"/>
      <c r="T578" s="54">
        <f t="shared" si="326"/>
        <v>0</v>
      </c>
      <c r="U578" s="54">
        <f t="shared" si="326"/>
        <v>0</v>
      </c>
      <c r="V578" s="54"/>
      <c r="W578" s="54"/>
      <c r="X578" s="54">
        <f t="shared" si="326"/>
        <v>0</v>
      </c>
      <c r="Y578" s="54">
        <f t="shared" si="326"/>
        <v>0</v>
      </c>
      <c r="Z578" s="54">
        <f t="shared" si="326"/>
        <v>0</v>
      </c>
      <c r="AA578" s="54">
        <f t="shared" si="326"/>
        <v>0</v>
      </c>
      <c r="AB578" s="54">
        <f t="shared" si="326"/>
        <v>0</v>
      </c>
      <c r="AC578" s="54">
        <f t="shared" si="326"/>
        <v>0</v>
      </c>
      <c r="AD578" s="54">
        <f t="shared" si="326"/>
        <v>0</v>
      </c>
      <c r="AE578" s="54">
        <f t="shared" si="326"/>
        <v>0</v>
      </c>
      <c r="AF578" s="54">
        <f t="shared" si="326"/>
        <v>0</v>
      </c>
      <c r="AG578" s="54">
        <f t="shared" si="326"/>
        <v>0</v>
      </c>
      <c r="AH578" s="54">
        <f t="shared" si="326"/>
        <v>0</v>
      </c>
      <c r="AI578" s="54">
        <f t="shared" si="326"/>
        <v>0</v>
      </c>
      <c r="AJ578" s="54">
        <f t="shared" si="326"/>
        <v>0</v>
      </c>
      <c r="AK578" s="54">
        <f t="shared" si="326"/>
        <v>0</v>
      </c>
      <c r="AL578" s="54">
        <f t="shared" si="326"/>
        <v>0</v>
      </c>
      <c r="AM578" s="54">
        <f t="shared" si="326"/>
        <v>0</v>
      </c>
      <c r="AN578" s="54">
        <f t="shared" si="326"/>
        <v>0</v>
      </c>
      <c r="AO578" s="54">
        <f t="shared" si="326"/>
        <v>0</v>
      </c>
      <c r="AP578" s="54">
        <f t="shared" si="326"/>
        <v>0</v>
      </c>
      <c r="AQ578" s="54">
        <f t="shared" si="326"/>
        <v>0</v>
      </c>
      <c r="AR578" s="49">
        <f t="shared" si="304"/>
        <v>0</v>
      </c>
      <c r="AT578" s="46"/>
      <c r="AU578" s="46"/>
      <c r="AV578" s="46"/>
      <c r="AW578" s="46"/>
      <c r="AX578" s="46"/>
      <c r="AY578" s="46"/>
    </row>
    <row r="579" spans="4:51" s="1" customFormat="1" ht="15.75" hidden="1">
      <c r="D579" s="51"/>
      <c r="E579" s="52" t="s">
        <v>24</v>
      </c>
      <c r="F579" s="49"/>
      <c r="G579" s="49"/>
      <c r="H579" s="49"/>
      <c r="I579" s="49"/>
      <c r="J579" s="49"/>
      <c r="K579" s="53">
        <f aca="true" t="shared" si="327" ref="K579:AQ579">ROUND((K576*K$4/100),1)</f>
        <v>0</v>
      </c>
      <c r="L579" s="54">
        <f t="shared" si="327"/>
        <v>0</v>
      </c>
      <c r="M579" s="54"/>
      <c r="N579" s="54">
        <f t="shared" si="327"/>
        <v>0</v>
      </c>
      <c r="O579" s="54">
        <f t="shared" si="327"/>
        <v>0</v>
      </c>
      <c r="P579" s="54">
        <f t="shared" si="327"/>
        <v>0</v>
      </c>
      <c r="Q579" s="54">
        <f t="shared" si="327"/>
        <v>0</v>
      </c>
      <c r="R579" s="54">
        <f t="shared" si="327"/>
        <v>0</v>
      </c>
      <c r="S579" s="54"/>
      <c r="T579" s="54">
        <f t="shared" si="327"/>
        <v>0</v>
      </c>
      <c r="U579" s="54">
        <f t="shared" si="327"/>
        <v>0</v>
      </c>
      <c r="V579" s="54"/>
      <c r="W579" s="54"/>
      <c r="X579" s="54">
        <f t="shared" si="327"/>
        <v>0</v>
      </c>
      <c r="Y579" s="54">
        <f t="shared" si="327"/>
        <v>0</v>
      </c>
      <c r="Z579" s="54">
        <f t="shared" si="327"/>
        <v>0</v>
      </c>
      <c r="AA579" s="54">
        <f t="shared" si="327"/>
        <v>0</v>
      </c>
      <c r="AB579" s="54">
        <f t="shared" si="327"/>
        <v>0</v>
      </c>
      <c r="AC579" s="54">
        <f t="shared" si="327"/>
        <v>0</v>
      </c>
      <c r="AD579" s="54">
        <f t="shared" si="327"/>
        <v>0</v>
      </c>
      <c r="AE579" s="54">
        <f t="shared" si="327"/>
        <v>0</v>
      </c>
      <c r="AF579" s="54">
        <f t="shared" si="327"/>
        <v>0</v>
      </c>
      <c r="AG579" s="54">
        <f t="shared" si="327"/>
        <v>0</v>
      </c>
      <c r="AH579" s="54">
        <f t="shared" si="327"/>
        <v>0</v>
      </c>
      <c r="AI579" s="54">
        <f t="shared" si="327"/>
        <v>0</v>
      </c>
      <c r="AJ579" s="54">
        <f t="shared" si="327"/>
        <v>0</v>
      </c>
      <c r="AK579" s="54">
        <f t="shared" si="327"/>
        <v>0</v>
      </c>
      <c r="AL579" s="54">
        <f t="shared" si="327"/>
        <v>0</v>
      </c>
      <c r="AM579" s="54">
        <f t="shared" si="327"/>
        <v>0</v>
      </c>
      <c r="AN579" s="54">
        <f t="shared" si="327"/>
        <v>0</v>
      </c>
      <c r="AO579" s="54">
        <f t="shared" si="327"/>
        <v>0</v>
      </c>
      <c r="AP579" s="54">
        <f t="shared" si="327"/>
        <v>0</v>
      </c>
      <c r="AQ579" s="54">
        <f t="shared" si="327"/>
        <v>0</v>
      </c>
      <c r="AR579" s="49">
        <f t="shared" si="304"/>
        <v>0</v>
      </c>
      <c r="AT579" s="46"/>
      <c r="AU579" s="46"/>
      <c r="AV579" s="46"/>
      <c r="AW579" s="46"/>
      <c r="AX579" s="46"/>
      <c r="AY579" s="46"/>
    </row>
    <row r="580" spans="4:51" s="1" customFormat="1" ht="15.75" hidden="1">
      <c r="D580" s="51" t="s">
        <v>25</v>
      </c>
      <c r="E580" s="52" t="s">
        <v>26</v>
      </c>
      <c r="F580" s="49"/>
      <c r="G580" s="49"/>
      <c r="H580" s="49"/>
      <c r="I580" s="49"/>
      <c r="J580" s="49"/>
      <c r="K580" s="53">
        <f aca="true" t="shared" si="328" ref="K580:AQ580">K576-K577-K578-K579</f>
        <v>0</v>
      </c>
      <c r="L580" s="54">
        <f t="shared" si="328"/>
        <v>0</v>
      </c>
      <c r="M580" s="54"/>
      <c r="N580" s="54">
        <f t="shared" si="328"/>
        <v>0</v>
      </c>
      <c r="O580" s="54">
        <f t="shared" si="328"/>
        <v>0</v>
      </c>
      <c r="P580" s="54">
        <f t="shared" si="328"/>
        <v>0</v>
      </c>
      <c r="Q580" s="54">
        <f t="shared" si="328"/>
        <v>0</v>
      </c>
      <c r="R580" s="54">
        <f t="shared" si="328"/>
        <v>0</v>
      </c>
      <c r="S580" s="54"/>
      <c r="T580" s="54">
        <f t="shared" si="328"/>
        <v>0</v>
      </c>
      <c r="U580" s="54">
        <f t="shared" si="328"/>
        <v>0</v>
      </c>
      <c r="V580" s="54"/>
      <c r="W580" s="54"/>
      <c r="X580" s="54">
        <f t="shared" si="328"/>
        <v>0</v>
      </c>
      <c r="Y580" s="54">
        <f t="shared" si="328"/>
        <v>0</v>
      </c>
      <c r="Z580" s="54">
        <f t="shared" si="328"/>
        <v>0</v>
      </c>
      <c r="AA580" s="54">
        <f t="shared" si="328"/>
        <v>0</v>
      </c>
      <c r="AB580" s="54">
        <f t="shared" si="328"/>
        <v>0</v>
      </c>
      <c r="AC580" s="54">
        <f t="shared" si="328"/>
        <v>0</v>
      </c>
      <c r="AD580" s="54">
        <f t="shared" si="328"/>
        <v>0</v>
      </c>
      <c r="AE580" s="54">
        <f t="shared" si="328"/>
        <v>0</v>
      </c>
      <c r="AF580" s="54">
        <f t="shared" si="328"/>
        <v>0</v>
      </c>
      <c r="AG580" s="54">
        <f t="shared" si="328"/>
        <v>0</v>
      </c>
      <c r="AH580" s="54">
        <f t="shared" si="328"/>
        <v>0</v>
      </c>
      <c r="AI580" s="54">
        <f t="shared" si="328"/>
        <v>0</v>
      </c>
      <c r="AJ580" s="54">
        <f t="shared" si="328"/>
        <v>0</v>
      </c>
      <c r="AK580" s="54">
        <f t="shared" si="328"/>
        <v>0</v>
      </c>
      <c r="AL580" s="54">
        <f t="shared" si="328"/>
        <v>0</v>
      </c>
      <c r="AM580" s="54">
        <f t="shared" si="328"/>
        <v>0</v>
      </c>
      <c r="AN580" s="54">
        <f t="shared" si="328"/>
        <v>0</v>
      </c>
      <c r="AO580" s="54">
        <f t="shared" si="328"/>
        <v>0</v>
      </c>
      <c r="AP580" s="54">
        <f t="shared" si="328"/>
        <v>0</v>
      </c>
      <c r="AQ580" s="54">
        <f t="shared" si="328"/>
        <v>0</v>
      </c>
      <c r="AR580" s="49">
        <f t="shared" si="304"/>
        <v>0</v>
      </c>
      <c r="AT580" s="46"/>
      <c r="AU580" s="46"/>
      <c r="AV580" s="46"/>
      <c r="AW580" s="46"/>
      <c r="AX580" s="46"/>
      <c r="AY580" s="46"/>
    </row>
    <row r="581" spans="4:51" s="1" customFormat="1" ht="15.75" hidden="1">
      <c r="D581" s="41"/>
      <c r="E581" s="49"/>
      <c r="F581" s="49"/>
      <c r="G581" s="49"/>
      <c r="H581" s="49"/>
      <c r="I581" s="49"/>
      <c r="J581" s="49"/>
      <c r="K581" s="60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  <c r="AR581" s="49">
        <f t="shared" si="304"/>
        <v>0</v>
      </c>
      <c r="AT581" s="46"/>
      <c r="AU581" s="46"/>
      <c r="AV581" s="46"/>
      <c r="AW581" s="46"/>
      <c r="AX581" s="46"/>
      <c r="AY581" s="46"/>
    </row>
    <row r="582" spans="4:51" s="1" customFormat="1" ht="6" customHeight="1" hidden="1">
      <c r="D582" s="41"/>
      <c r="E582" s="49"/>
      <c r="F582" s="49"/>
      <c r="G582" s="49"/>
      <c r="H582" s="49"/>
      <c r="I582" s="49"/>
      <c r="J582" s="49"/>
      <c r="K582" s="60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  <c r="AR582" s="49">
        <f t="shared" si="304"/>
        <v>0</v>
      </c>
      <c r="AT582" s="46"/>
      <c r="AU582" s="46"/>
      <c r="AV582" s="46">
        <f>M582/12</f>
        <v>0</v>
      </c>
      <c r="AW582" s="46"/>
      <c r="AX582" s="46"/>
      <c r="AY582" s="46"/>
    </row>
    <row r="583" spans="4:51" s="2" customFormat="1" ht="73.5" customHeight="1">
      <c r="D583" s="65">
        <v>70747</v>
      </c>
      <c r="E583" s="48" t="s">
        <v>106</v>
      </c>
      <c r="F583" s="49"/>
      <c r="G583" s="49"/>
      <c r="H583" s="49"/>
      <c r="I583" s="49"/>
      <c r="J583" s="49"/>
      <c r="K583" s="50">
        <v>4467.8</v>
      </c>
      <c r="L583" s="49">
        <v>770.5</v>
      </c>
      <c r="M583" s="49">
        <v>215</v>
      </c>
      <c r="N583" s="49"/>
      <c r="O583" s="49"/>
      <c r="P583" s="49"/>
      <c r="Q583" s="49"/>
      <c r="R583" s="49"/>
      <c r="S583" s="49"/>
      <c r="T583" s="49"/>
      <c r="U583" s="49"/>
      <c r="V583" s="49"/>
      <c r="W583" s="49">
        <v>400</v>
      </c>
      <c r="X583" s="49"/>
      <c r="Y583" s="49"/>
      <c r="Z583" s="49"/>
      <c r="AA583" s="49"/>
      <c r="AB583" s="49"/>
      <c r="AC583" s="49"/>
      <c r="AD583" s="49">
        <v>200</v>
      </c>
      <c r="AE583" s="49"/>
      <c r="AF583" s="49"/>
      <c r="AG583" s="49"/>
      <c r="AH583" s="49"/>
      <c r="AI583" s="49"/>
      <c r="AJ583" s="49"/>
      <c r="AK583" s="49"/>
      <c r="AL583" s="49"/>
      <c r="AM583" s="49"/>
      <c r="AN583" s="49"/>
      <c r="AO583" s="49"/>
      <c r="AP583" s="49">
        <v>0</v>
      </c>
      <c r="AQ583" s="49">
        <v>0</v>
      </c>
      <c r="AR583" s="49">
        <f t="shared" si="304"/>
        <v>6053.3</v>
      </c>
      <c r="AS583" s="1"/>
      <c r="AT583" s="46">
        <f>K583/12</f>
        <v>372.31666666666666</v>
      </c>
      <c r="AU583" s="46">
        <f>L583/12</f>
        <v>64.20833333333333</v>
      </c>
      <c r="AV583" s="46">
        <f>M583/12</f>
        <v>17.916666666666668</v>
      </c>
      <c r="AW583" s="46">
        <f>W583/12</f>
        <v>33.333333333333336</v>
      </c>
      <c r="AX583" s="46">
        <f>AD583/12</f>
        <v>16.666666666666668</v>
      </c>
      <c r="AY583" s="46"/>
    </row>
    <row r="584" spans="4:51" s="1" customFormat="1" ht="0.75" customHeight="1">
      <c r="D584" s="51"/>
      <c r="E584" s="52" t="s">
        <v>22</v>
      </c>
      <c r="F584" s="49"/>
      <c r="G584" s="49"/>
      <c r="H584" s="49"/>
      <c r="I584" s="49"/>
      <c r="J584" s="49"/>
      <c r="K584" s="53">
        <f aca="true" t="shared" si="329" ref="K584:AQ584">ROUND((K583*K$2/100),1)</f>
        <v>938.2</v>
      </c>
      <c r="L584" s="53">
        <f t="shared" si="329"/>
        <v>157.2</v>
      </c>
      <c r="M584" s="53"/>
      <c r="N584" s="53">
        <f t="shared" si="329"/>
        <v>0</v>
      </c>
      <c r="O584" s="53">
        <f t="shared" si="329"/>
        <v>0</v>
      </c>
      <c r="P584" s="53">
        <f t="shared" si="329"/>
        <v>0</v>
      </c>
      <c r="Q584" s="53">
        <f t="shared" si="329"/>
        <v>0</v>
      </c>
      <c r="R584" s="53">
        <f t="shared" si="329"/>
        <v>0</v>
      </c>
      <c r="S584" s="53">
        <f t="shared" si="329"/>
        <v>0</v>
      </c>
      <c r="T584" s="53">
        <f t="shared" si="329"/>
        <v>0</v>
      </c>
      <c r="U584" s="53">
        <f t="shared" si="329"/>
        <v>0</v>
      </c>
      <c r="V584" s="53">
        <f t="shared" si="329"/>
        <v>0</v>
      </c>
      <c r="W584" s="53"/>
      <c r="X584" s="53">
        <f t="shared" si="329"/>
        <v>0</v>
      </c>
      <c r="Y584" s="53">
        <f t="shared" si="329"/>
        <v>0</v>
      </c>
      <c r="Z584" s="53">
        <f t="shared" si="329"/>
        <v>0</v>
      </c>
      <c r="AA584" s="53">
        <f t="shared" si="329"/>
        <v>0</v>
      </c>
      <c r="AB584" s="53">
        <f t="shared" si="329"/>
        <v>0</v>
      </c>
      <c r="AC584" s="53">
        <f t="shared" si="329"/>
        <v>0</v>
      </c>
      <c r="AD584" s="53">
        <f t="shared" si="329"/>
        <v>103.8</v>
      </c>
      <c r="AE584" s="53">
        <f t="shared" si="329"/>
        <v>0</v>
      </c>
      <c r="AF584" s="53">
        <f t="shared" si="329"/>
        <v>0</v>
      </c>
      <c r="AG584" s="53">
        <f t="shared" si="329"/>
        <v>0</v>
      </c>
      <c r="AH584" s="53">
        <f t="shared" si="329"/>
        <v>0</v>
      </c>
      <c r="AI584" s="53">
        <f t="shared" si="329"/>
        <v>0</v>
      </c>
      <c r="AJ584" s="53">
        <f t="shared" si="329"/>
        <v>0</v>
      </c>
      <c r="AK584" s="53">
        <f t="shared" si="329"/>
        <v>0</v>
      </c>
      <c r="AL584" s="53">
        <f t="shared" si="329"/>
        <v>0</v>
      </c>
      <c r="AM584" s="53">
        <f t="shared" si="329"/>
        <v>0</v>
      </c>
      <c r="AN584" s="53">
        <f t="shared" si="329"/>
        <v>0</v>
      </c>
      <c r="AO584" s="53">
        <f t="shared" si="329"/>
        <v>0</v>
      </c>
      <c r="AP584" s="53">
        <f t="shared" si="329"/>
        <v>0</v>
      </c>
      <c r="AQ584" s="53">
        <f t="shared" si="329"/>
        <v>0</v>
      </c>
      <c r="AR584" s="49">
        <f t="shared" si="304"/>
        <v>1199.2</v>
      </c>
      <c r="AS584" s="1" t="b">
        <f>SUM(K583:AQ583)=AR583</f>
        <v>1</v>
      </c>
      <c r="AT584" s="46"/>
      <c r="AU584" s="46"/>
      <c r="AV584" s="46"/>
      <c r="AW584" s="46"/>
      <c r="AX584" s="46"/>
      <c r="AY584" s="46"/>
    </row>
    <row r="585" spans="4:51" s="1" customFormat="1" ht="15.75" hidden="1">
      <c r="D585" s="51"/>
      <c r="E585" s="52" t="s">
        <v>23</v>
      </c>
      <c r="F585" s="49"/>
      <c r="G585" s="49"/>
      <c r="H585" s="49"/>
      <c r="I585" s="49"/>
      <c r="J585" s="49"/>
      <c r="K585" s="53">
        <f aca="true" t="shared" si="330" ref="K585:AQ585">ROUND((K583*K$3/100),1)</f>
        <v>1438.6</v>
      </c>
      <c r="L585" s="53">
        <f t="shared" si="330"/>
        <v>268.1</v>
      </c>
      <c r="M585" s="53"/>
      <c r="N585" s="53">
        <f t="shared" si="330"/>
        <v>0</v>
      </c>
      <c r="O585" s="53">
        <f t="shared" si="330"/>
        <v>0</v>
      </c>
      <c r="P585" s="53">
        <f t="shared" si="330"/>
        <v>0</v>
      </c>
      <c r="Q585" s="53">
        <f t="shared" si="330"/>
        <v>0</v>
      </c>
      <c r="R585" s="53">
        <f t="shared" si="330"/>
        <v>0</v>
      </c>
      <c r="S585" s="53">
        <f t="shared" si="330"/>
        <v>0</v>
      </c>
      <c r="T585" s="53">
        <f t="shared" si="330"/>
        <v>0</v>
      </c>
      <c r="U585" s="53">
        <f t="shared" si="330"/>
        <v>0</v>
      </c>
      <c r="V585" s="53">
        <f t="shared" si="330"/>
        <v>0</v>
      </c>
      <c r="W585" s="53"/>
      <c r="X585" s="53">
        <f t="shared" si="330"/>
        <v>0</v>
      </c>
      <c r="Y585" s="53">
        <f t="shared" si="330"/>
        <v>0</v>
      </c>
      <c r="Z585" s="53">
        <f t="shared" si="330"/>
        <v>0</v>
      </c>
      <c r="AA585" s="53">
        <f t="shared" si="330"/>
        <v>0</v>
      </c>
      <c r="AB585" s="53">
        <f t="shared" si="330"/>
        <v>0</v>
      </c>
      <c r="AC585" s="53">
        <f t="shared" si="330"/>
        <v>0</v>
      </c>
      <c r="AD585" s="53">
        <f t="shared" si="330"/>
        <v>34.4</v>
      </c>
      <c r="AE585" s="53">
        <f t="shared" si="330"/>
        <v>0</v>
      </c>
      <c r="AF585" s="53">
        <f t="shared" si="330"/>
        <v>0</v>
      </c>
      <c r="AG585" s="53">
        <f t="shared" si="330"/>
        <v>0</v>
      </c>
      <c r="AH585" s="53">
        <f t="shared" si="330"/>
        <v>0</v>
      </c>
      <c r="AI585" s="53">
        <f t="shared" si="330"/>
        <v>0</v>
      </c>
      <c r="AJ585" s="53">
        <f t="shared" si="330"/>
        <v>0</v>
      </c>
      <c r="AK585" s="53">
        <f t="shared" si="330"/>
        <v>0</v>
      </c>
      <c r="AL585" s="53">
        <f t="shared" si="330"/>
        <v>0</v>
      </c>
      <c r="AM585" s="53">
        <f t="shared" si="330"/>
        <v>0</v>
      </c>
      <c r="AN585" s="53">
        <f t="shared" si="330"/>
        <v>0</v>
      </c>
      <c r="AO585" s="53">
        <f t="shared" si="330"/>
        <v>0</v>
      </c>
      <c r="AP585" s="53">
        <f t="shared" si="330"/>
        <v>0</v>
      </c>
      <c r="AQ585" s="53">
        <f t="shared" si="330"/>
        <v>0</v>
      </c>
      <c r="AR585" s="49">
        <f t="shared" si="304"/>
        <v>1741.1</v>
      </c>
      <c r="AT585" s="46"/>
      <c r="AU585" s="46"/>
      <c r="AV585" s="46"/>
      <c r="AW585" s="46"/>
      <c r="AX585" s="46"/>
      <c r="AY585" s="46"/>
    </row>
    <row r="586" spans="4:51" s="1" customFormat="1" ht="15.75" hidden="1">
      <c r="D586" s="51"/>
      <c r="E586" s="52" t="s">
        <v>24</v>
      </c>
      <c r="F586" s="49"/>
      <c r="G586" s="49"/>
      <c r="H586" s="49"/>
      <c r="I586" s="49"/>
      <c r="J586" s="49"/>
      <c r="K586" s="53">
        <v>853.5</v>
      </c>
      <c r="L586" s="53">
        <f aca="true" t="shared" si="331" ref="L586:AN586">ROUND((L583*L$4/100),1)</f>
        <v>142.5</v>
      </c>
      <c r="M586" s="53"/>
      <c r="N586" s="53">
        <f t="shared" si="331"/>
        <v>0</v>
      </c>
      <c r="O586" s="53">
        <f t="shared" si="331"/>
        <v>0</v>
      </c>
      <c r="P586" s="53">
        <f t="shared" si="331"/>
        <v>0</v>
      </c>
      <c r="Q586" s="53">
        <f t="shared" si="331"/>
        <v>0</v>
      </c>
      <c r="R586" s="53">
        <f t="shared" si="331"/>
        <v>0</v>
      </c>
      <c r="S586" s="53">
        <f t="shared" si="331"/>
        <v>0</v>
      </c>
      <c r="T586" s="53">
        <v>26.9</v>
      </c>
      <c r="U586" s="53">
        <f t="shared" si="331"/>
        <v>0</v>
      </c>
      <c r="V586" s="53">
        <f t="shared" si="331"/>
        <v>0</v>
      </c>
      <c r="W586" s="53"/>
      <c r="X586" s="53">
        <f t="shared" si="331"/>
        <v>0</v>
      </c>
      <c r="Y586" s="53">
        <f t="shared" si="331"/>
        <v>0</v>
      </c>
      <c r="Z586" s="53">
        <f t="shared" si="331"/>
        <v>0</v>
      </c>
      <c r="AA586" s="53">
        <f t="shared" si="331"/>
        <v>0</v>
      </c>
      <c r="AB586" s="53">
        <f t="shared" si="331"/>
        <v>0</v>
      </c>
      <c r="AC586" s="53">
        <f t="shared" si="331"/>
        <v>0</v>
      </c>
      <c r="AD586" s="53">
        <f t="shared" si="331"/>
        <v>20.2</v>
      </c>
      <c r="AE586" s="53">
        <f t="shared" si="331"/>
        <v>0</v>
      </c>
      <c r="AF586" s="53">
        <f t="shared" si="331"/>
        <v>0</v>
      </c>
      <c r="AG586" s="53">
        <f t="shared" si="331"/>
        <v>0</v>
      </c>
      <c r="AH586" s="53">
        <f t="shared" si="331"/>
        <v>0</v>
      </c>
      <c r="AI586" s="53">
        <f t="shared" si="331"/>
        <v>0</v>
      </c>
      <c r="AJ586" s="53">
        <f t="shared" si="331"/>
        <v>0</v>
      </c>
      <c r="AK586" s="53">
        <f t="shared" si="331"/>
        <v>0</v>
      </c>
      <c r="AL586" s="53">
        <f t="shared" si="331"/>
        <v>0</v>
      </c>
      <c r="AM586" s="53">
        <f t="shared" si="331"/>
        <v>0</v>
      </c>
      <c r="AN586" s="53">
        <f t="shared" si="331"/>
        <v>0</v>
      </c>
      <c r="AO586" s="54">
        <f>ROUND((AO583*AO$4/100),1)</f>
        <v>0</v>
      </c>
      <c r="AP586" s="54">
        <f>ROUND((AP583*AP$4/100),1)</f>
        <v>0</v>
      </c>
      <c r="AQ586" s="54">
        <f>ROUND((AQ583*AQ$4/100),1)</f>
        <v>0</v>
      </c>
      <c r="AR586" s="49">
        <f t="shared" si="304"/>
        <v>1016.2</v>
      </c>
      <c r="AT586" s="46"/>
      <c r="AU586" s="46"/>
      <c r="AV586" s="46"/>
      <c r="AW586" s="46"/>
      <c r="AX586" s="46"/>
      <c r="AY586" s="46"/>
    </row>
    <row r="587" spans="4:51" s="1" customFormat="1" ht="15" customHeight="1" hidden="1">
      <c r="D587" s="51" t="s">
        <v>25</v>
      </c>
      <c r="E587" s="52" t="s">
        <v>26</v>
      </c>
      <c r="F587" s="49"/>
      <c r="G587" s="49"/>
      <c r="H587" s="49"/>
      <c r="I587" s="49"/>
      <c r="J587" s="49"/>
      <c r="K587" s="53">
        <f aca="true" t="shared" si="332" ref="K587:AO587">K583-K584-K585-K586</f>
        <v>1237.5000000000005</v>
      </c>
      <c r="L587" s="53">
        <f t="shared" si="332"/>
        <v>202.69999999999993</v>
      </c>
      <c r="M587" s="53"/>
      <c r="N587" s="53">
        <f t="shared" si="332"/>
        <v>0</v>
      </c>
      <c r="O587" s="53">
        <f t="shared" si="332"/>
        <v>0</v>
      </c>
      <c r="P587" s="53">
        <f t="shared" si="332"/>
        <v>0</v>
      </c>
      <c r="Q587" s="53">
        <f t="shared" si="332"/>
        <v>0</v>
      </c>
      <c r="R587" s="53">
        <f t="shared" si="332"/>
        <v>0</v>
      </c>
      <c r="S587" s="53">
        <f t="shared" si="332"/>
        <v>0</v>
      </c>
      <c r="T587" s="53">
        <f t="shared" si="332"/>
        <v>-26.9</v>
      </c>
      <c r="U587" s="53">
        <f t="shared" si="332"/>
        <v>0</v>
      </c>
      <c r="V587" s="53">
        <f t="shared" si="332"/>
        <v>0</v>
      </c>
      <c r="W587" s="53"/>
      <c r="X587" s="53">
        <f t="shared" si="332"/>
        <v>0</v>
      </c>
      <c r="Y587" s="53">
        <f t="shared" si="332"/>
        <v>0</v>
      </c>
      <c r="Z587" s="53">
        <f t="shared" si="332"/>
        <v>0</v>
      </c>
      <c r="AA587" s="53">
        <f t="shared" si="332"/>
        <v>0</v>
      </c>
      <c r="AB587" s="53">
        <f t="shared" si="332"/>
        <v>0</v>
      </c>
      <c r="AC587" s="53">
        <f t="shared" si="332"/>
        <v>0</v>
      </c>
      <c r="AD587" s="53">
        <f t="shared" si="332"/>
        <v>41.60000000000001</v>
      </c>
      <c r="AE587" s="53">
        <f t="shared" si="332"/>
        <v>0</v>
      </c>
      <c r="AF587" s="53">
        <f t="shared" si="332"/>
        <v>0</v>
      </c>
      <c r="AG587" s="53">
        <f t="shared" si="332"/>
        <v>0</v>
      </c>
      <c r="AH587" s="53">
        <f t="shared" si="332"/>
        <v>0</v>
      </c>
      <c r="AI587" s="53">
        <f t="shared" si="332"/>
        <v>0</v>
      </c>
      <c r="AJ587" s="53">
        <f t="shared" si="332"/>
        <v>0</v>
      </c>
      <c r="AK587" s="53">
        <f t="shared" si="332"/>
        <v>0</v>
      </c>
      <c r="AL587" s="53">
        <f t="shared" si="332"/>
        <v>0</v>
      </c>
      <c r="AM587" s="53">
        <f t="shared" si="332"/>
        <v>0</v>
      </c>
      <c r="AN587" s="53">
        <f t="shared" si="332"/>
        <v>0</v>
      </c>
      <c r="AO587" s="53">
        <f t="shared" si="332"/>
        <v>0</v>
      </c>
      <c r="AP587" s="54">
        <f>AP583-AP584-AP585-AP586</f>
        <v>0</v>
      </c>
      <c r="AQ587" s="54">
        <f>AQ583-AQ584-AQ585-AQ586</f>
        <v>0</v>
      </c>
      <c r="AR587" s="49">
        <f t="shared" si="304"/>
        <v>1481.8000000000002</v>
      </c>
      <c r="AT587" s="46"/>
      <c r="AU587" s="46"/>
      <c r="AV587" s="46"/>
      <c r="AW587" s="46"/>
      <c r="AX587" s="46"/>
      <c r="AY587" s="46"/>
    </row>
    <row r="588" spans="4:51" s="1" customFormat="1" ht="10.5" customHeight="1" hidden="1">
      <c r="D588" s="41"/>
      <c r="E588" s="49"/>
      <c r="F588" s="49"/>
      <c r="G588" s="49"/>
      <c r="H588" s="49"/>
      <c r="I588" s="49"/>
      <c r="J588" s="49"/>
      <c r="K588" s="60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  <c r="AR588" s="49">
        <f t="shared" si="304"/>
        <v>0</v>
      </c>
      <c r="AT588" s="46"/>
      <c r="AU588" s="46"/>
      <c r="AV588" s="46"/>
      <c r="AW588" s="46"/>
      <c r="AX588" s="46"/>
      <c r="AY588" s="46"/>
    </row>
    <row r="589" spans="4:51" s="1" customFormat="1" ht="10.5" customHeight="1" hidden="1">
      <c r="D589" s="41"/>
      <c r="E589" s="49"/>
      <c r="F589" s="49"/>
      <c r="G589" s="49"/>
      <c r="H589" s="49"/>
      <c r="I589" s="49"/>
      <c r="J589" s="49"/>
      <c r="K589" s="60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  <c r="AR589" s="49">
        <f t="shared" si="304"/>
        <v>0</v>
      </c>
      <c r="AT589" s="46"/>
      <c r="AU589" s="46"/>
      <c r="AV589" s="46"/>
      <c r="AW589" s="46"/>
      <c r="AX589" s="46"/>
      <c r="AY589" s="46"/>
    </row>
    <row r="590" spans="4:51" s="2" customFormat="1" ht="15.75" hidden="1">
      <c r="D590" s="67"/>
      <c r="E590" s="48"/>
      <c r="F590" s="49"/>
      <c r="G590" s="49"/>
      <c r="H590" s="49"/>
      <c r="I590" s="49"/>
      <c r="J590" s="49"/>
      <c r="K590" s="50">
        <v>0</v>
      </c>
      <c r="L590" s="49">
        <v>0</v>
      </c>
      <c r="M590" s="49"/>
      <c r="N590" s="49">
        <v>0</v>
      </c>
      <c r="O590" s="49">
        <v>0</v>
      </c>
      <c r="P590" s="49">
        <v>0</v>
      </c>
      <c r="Q590" s="49">
        <v>0</v>
      </c>
      <c r="R590" s="49">
        <v>0</v>
      </c>
      <c r="S590" s="49">
        <v>0</v>
      </c>
      <c r="T590" s="49">
        <v>0</v>
      </c>
      <c r="U590" s="49">
        <v>0</v>
      </c>
      <c r="V590" s="49"/>
      <c r="W590" s="49"/>
      <c r="X590" s="49">
        <v>0</v>
      </c>
      <c r="Y590" s="49">
        <v>0</v>
      </c>
      <c r="Z590" s="49">
        <v>0</v>
      </c>
      <c r="AA590" s="49">
        <v>0</v>
      </c>
      <c r="AB590" s="49">
        <v>0</v>
      </c>
      <c r="AC590" s="49">
        <v>0</v>
      </c>
      <c r="AD590" s="49">
        <v>0</v>
      </c>
      <c r="AE590" s="49">
        <v>0</v>
      </c>
      <c r="AF590" s="49">
        <v>0</v>
      </c>
      <c r="AG590" s="49">
        <v>0</v>
      </c>
      <c r="AH590" s="49">
        <v>0</v>
      </c>
      <c r="AI590" s="49">
        <v>0</v>
      </c>
      <c r="AJ590" s="49">
        <v>0</v>
      </c>
      <c r="AK590" s="49">
        <v>0</v>
      </c>
      <c r="AL590" s="49">
        <v>0</v>
      </c>
      <c r="AM590" s="49">
        <v>0</v>
      </c>
      <c r="AN590" s="49">
        <v>0</v>
      </c>
      <c r="AO590" s="49">
        <v>0</v>
      </c>
      <c r="AP590" s="49">
        <v>0</v>
      </c>
      <c r="AQ590" s="49">
        <v>0</v>
      </c>
      <c r="AR590" s="49">
        <f t="shared" si="304"/>
        <v>0</v>
      </c>
      <c r="AT590" s="46">
        <f aca="true" t="shared" si="333" ref="AT590:AV625">K590/12</f>
        <v>0</v>
      </c>
      <c r="AU590" s="46">
        <f t="shared" si="333"/>
        <v>0</v>
      </c>
      <c r="AV590" s="46">
        <f t="shared" si="333"/>
        <v>0</v>
      </c>
      <c r="AW590" s="46">
        <f aca="true" t="shared" si="334" ref="AW590:AW625">W590/12</f>
        <v>0</v>
      </c>
      <c r="AX590" s="46">
        <f aca="true" t="shared" si="335" ref="AX590:AX625">AD590/12</f>
        <v>0</v>
      </c>
      <c r="AY590" s="46">
        <f aca="true" t="shared" si="336" ref="AY590:AY624">AJ590/12</f>
        <v>0</v>
      </c>
    </row>
    <row r="591" spans="4:51" s="1" customFormat="1" ht="15.75" hidden="1">
      <c r="D591" s="51"/>
      <c r="E591" s="52" t="s">
        <v>22</v>
      </c>
      <c r="F591" s="49"/>
      <c r="G591" s="49"/>
      <c r="H591" s="49"/>
      <c r="I591" s="49"/>
      <c r="J591" s="49"/>
      <c r="K591" s="53">
        <f aca="true" t="shared" si="337" ref="K591:AQ591">ROUND((K590*K$2/100),1)</f>
        <v>0</v>
      </c>
      <c r="L591" s="54">
        <f t="shared" si="337"/>
        <v>0</v>
      </c>
      <c r="M591" s="54"/>
      <c r="N591" s="54">
        <f t="shared" si="337"/>
        <v>0</v>
      </c>
      <c r="O591" s="54">
        <f t="shared" si="337"/>
        <v>0</v>
      </c>
      <c r="P591" s="54">
        <f t="shared" si="337"/>
        <v>0</v>
      </c>
      <c r="Q591" s="54">
        <f t="shared" si="337"/>
        <v>0</v>
      </c>
      <c r="R591" s="54">
        <f t="shared" si="337"/>
        <v>0</v>
      </c>
      <c r="S591" s="54">
        <f t="shared" si="337"/>
        <v>0</v>
      </c>
      <c r="T591" s="54">
        <f t="shared" si="337"/>
        <v>0</v>
      </c>
      <c r="U591" s="54">
        <f t="shared" si="337"/>
        <v>0</v>
      </c>
      <c r="V591" s="54"/>
      <c r="W591" s="54"/>
      <c r="X591" s="54">
        <f t="shared" si="337"/>
        <v>0</v>
      </c>
      <c r="Y591" s="54">
        <f t="shared" si="337"/>
        <v>0</v>
      </c>
      <c r="Z591" s="54">
        <f t="shared" si="337"/>
        <v>0</v>
      </c>
      <c r="AA591" s="54">
        <f t="shared" si="337"/>
        <v>0</v>
      </c>
      <c r="AB591" s="54">
        <f t="shared" si="337"/>
        <v>0</v>
      </c>
      <c r="AC591" s="54">
        <f t="shared" si="337"/>
        <v>0</v>
      </c>
      <c r="AD591" s="54">
        <f t="shared" si="337"/>
        <v>0</v>
      </c>
      <c r="AE591" s="54">
        <f t="shared" si="337"/>
        <v>0</v>
      </c>
      <c r="AF591" s="54">
        <f t="shared" si="337"/>
        <v>0</v>
      </c>
      <c r="AG591" s="54">
        <f t="shared" si="337"/>
        <v>0</v>
      </c>
      <c r="AH591" s="54">
        <f t="shared" si="337"/>
        <v>0</v>
      </c>
      <c r="AI591" s="54">
        <f t="shared" si="337"/>
        <v>0</v>
      </c>
      <c r="AJ591" s="54">
        <f t="shared" si="337"/>
        <v>0</v>
      </c>
      <c r="AK591" s="54">
        <f t="shared" si="337"/>
        <v>0</v>
      </c>
      <c r="AL591" s="54">
        <f t="shared" si="337"/>
        <v>0</v>
      </c>
      <c r="AM591" s="54">
        <f t="shared" si="337"/>
        <v>0</v>
      </c>
      <c r="AN591" s="54">
        <f t="shared" si="337"/>
        <v>0</v>
      </c>
      <c r="AO591" s="54">
        <f t="shared" si="337"/>
        <v>0</v>
      </c>
      <c r="AP591" s="54">
        <f t="shared" si="337"/>
        <v>0</v>
      </c>
      <c r="AQ591" s="54">
        <f t="shared" si="337"/>
        <v>0</v>
      </c>
      <c r="AR591" s="49">
        <f t="shared" si="304"/>
        <v>0</v>
      </c>
      <c r="AS591" s="1" t="b">
        <f>SUM(K590:Z590)=AR590</f>
        <v>1</v>
      </c>
      <c r="AT591" s="46">
        <f t="shared" si="333"/>
        <v>0</v>
      </c>
      <c r="AU591" s="46">
        <f t="shared" si="333"/>
        <v>0</v>
      </c>
      <c r="AV591" s="46">
        <f t="shared" si="333"/>
        <v>0</v>
      </c>
      <c r="AW591" s="46">
        <f t="shared" si="334"/>
        <v>0</v>
      </c>
      <c r="AX591" s="46">
        <f t="shared" si="335"/>
        <v>0</v>
      </c>
      <c r="AY591" s="46">
        <f t="shared" si="336"/>
        <v>0</v>
      </c>
    </row>
    <row r="592" spans="4:51" s="1" customFormat="1" ht="15.75" hidden="1">
      <c r="D592" s="51"/>
      <c r="E592" s="52" t="s">
        <v>23</v>
      </c>
      <c r="F592" s="49"/>
      <c r="G592" s="49"/>
      <c r="H592" s="49"/>
      <c r="I592" s="49"/>
      <c r="J592" s="49"/>
      <c r="K592" s="53">
        <f aca="true" t="shared" si="338" ref="K592:AQ592">ROUND((K590*K$3/100),1)</f>
        <v>0</v>
      </c>
      <c r="L592" s="54">
        <f t="shared" si="338"/>
        <v>0</v>
      </c>
      <c r="M592" s="54"/>
      <c r="N592" s="54">
        <f t="shared" si="338"/>
        <v>0</v>
      </c>
      <c r="O592" s="54">
        <f t="shared" si="338"/>
        <v>0</v>
      </c>
      <c r="P592" s="54">
        <f t="shared" si="338"/>
        <v>0</v>
      </c>
      <c r="Q592" s="54">
        <f t="shared" si="338"/>
        <v>0</v>
      </c>
      <c r="R592" s="54">
        <f t="shared" si="338"/>
        <v>0</v>
      </c>
      <c r="S592" s="54">
        <f t="shared" si="338"/>
        <v>0</v>
      </c>
      <c r="T592" s="54">
        <f t="shared" si="338"/>
        <v>0</v>
      </c>
      <c r="U592" s="54">
        <f t="shared" si="338"/>
        <v>0</v>
      </c>
      <c r="V592" s="54"/>
      <c r="W592" s="54"/>
      <c r="X592" s="54">
        <f t="shared" si="338"/>
        <v>0</v>
      </c>
      <c r="Y592" s="54">
        <f t="shared" si="338"/>
        <v>0</v>
      </c>
      <c r="Z592" s="54">
        <f t="shared" si="338"/>
        <v>0</v>
      </c>
      <c r="AA592" s="54">
        <f t="shared" si="338"/>
        <v>0</v>
      </c>
      <c r="AB592" s="54">
        <f t="shared" si="338"/>
        <v>0</v>
      </c>
      <c r="AC592" s="54">
        <f t="shared" si="338"/>
        <v>0</v>
      </c>
      <c r="AD592" s="54">
        <f t="shared" si="338"/>
        <v>0</v>
      </c>
      <c r="AE592" s="54">
        <f t="shared" si="338"/>
        <v>0</v>
      </c>
      <c r="AF592" s="54">
        <f t="shared" si="338"/>
        <v>0</v>
      </c>
      <c r="AG592" s="54">
        <f t="shared" si="338"/>
        <v>0</v>
      </c>
      <c r="AH592" s="54">
        <f t="shared" si="338"/>
        <v>0</v>
      </c>
      <c r="AI592" s="54">
        <f t="shared" si="338"/>
        <v>0</v>
      </c>
      <c r="AJ592" s="54">
        <f t="shared" si="338"/>
        <v>0</v>
      </c>
      <c r="AK592" s="54">
        <f t="shared" si="338"/>
        <v>0</v>
      </c>
      <c r="AL592" s="54">
        <f t="shared" si="338"/>
        <v>0</v>
      </c>
      <c r="AM592" s="54">
        <f t="shared" si="338"/>
        <v>0</v>
      </c>
      <c r="AN592" s="54">
        <f t="shared" si="338"/>
        <v>0</v>
      </c>
      <c r="AO592" s="54">
        <f t="shared" si="338"/>
        <v>0</v>
      </c>
      <c r="AP592" s="54">
        <f t="shared" si="338"/>
        <v>0</v>
      </c>
      <c r="AQ592" s="54">
        <f t="shared" si="338"/>
        <v>0</v>
      </c>
      <c r="AR592" s="49">
        <f t="shared" si="304"/>
        <v>0</v>
      </c>
      <c r="AT592" s="46">
        <f t="shared" si="333"/>
        <v>0</v>
      </c>
      <c r="AU592" s="46">
        <f t="shared" si="333"/>
        <v>0</v>
      </c>
      <c r="AV592" s="46">
        <f t="shared" si="333"/>
        <v>0</v>
      </c>
      <c r="AW592" s="46">
        <f t="shared" si="334"/>
        <v>0</v>
      </c>
      <c r="AX592" s="46">
        <f t="shared" si="335"/>
        <v>0</v>
      </c>
      <c r="AY592" s="46">
        <f t="shared" si="336"/>
        <v>0</v>
      </c>
    </row>
    <row r="593" spans="4:51" s="1" customFormat="1" ht="15.75" hidden="1">
      <c r="D593" s="51"/>
      <c r="E593" s="52" t="s">
        <v>24</v>
      </c>
      <c r="F593" s="49"/>
      <c r="G593" s="49"/>
      <c r="H593" s="49"/>
      <c r="I593" s="49"/>
      <c r="J593" s="49"/>
      <c r="K593" s="53">
        <f aca="true" t="shared" si="339" ref="K593:AQ593">ROUND((K590*K$4/100),1)</f>
        <v>0</v>
      </c>
      <c r="L593" s="54">
        <f t="shared" si="339"/>
        <v>0</v>
      </c>
      <c r="M593" s="54"/>
      <c r="N593" s="54">
        <f t="shared" si="339"/>
        <v>0</v>
      </c>
      <c r="O593" s="54">
        <f t="shared" si="339"/>
        <v>0</v>
      </c>
      <c r="P593" s="54">
        <f t="shared" si="339"/>
        <v>0</v>
      </c>
      <c r="Q593" s="54">
        <f t="shared" si="339"/>
        <v>0</v>
      </c>
      <c r="R593" s="54">
        <f t="shared" si="339"/>
        <v>0</v>
      </c>
      <c r="S593" s="54">
        <f t="shared" si="339"/>
        <v>0</v>
      </c>
      <c r="T593" s="54">
        <f t="shared" si="339"/>
        <v>0</v>
      </c>
      <c r="U593" s="54">
        <f t="shared" si="339"/>
        <v>0</v>
      </c>
      <c r="V593" s="54"/>
      <c r="W593" s="54"/>
      <c r="X593" s="54">
        <f t="shared" si="339"/>
        <v>0</v>
      </c>
      <c r="Y593" s="54">
        <f t="shared" si="339"/>
        <v>0</v>
      </c>
      <c r="Z593" s="54">
        <f t="shared" si="339"/>
        <v>0</v>
      </c>
      <c r="AA593" s="54">
        <f t="shared" si="339"/>
        <v>0</v>
      </c>
      <c r="AB593" s="54">
        <f t="shared" si="339"/>
        <v>0</v>
      </c>
      <c r="AC593" s="54">
        <f t="shared" si="339"/>
        <v>0</v>
      </c>
      <c r="AD593" s="54">
        <f t="shared" si="339"/>
        <v>0</v>
      </c>
      <c r="AE593" s="54">
        <f t="shared" si="339"/>
        <v>0</v>
      </c>
      <c r="AF593" s="54">
        <f t="shared" si="339"/>
        <v>0</v>
      </c>
      <c r="AG593" s="54">
        <f t="shared" si="339"/>
        <v>0</v>
      </c>
      <c r="AH593" s="54">
        <f t="shared" si="339"/>
        <v>0</v>
      </c>
      <c r="AI593" s="54">
        <f t="shared" si="339"/>
        <v>0</v>
      </c>
      <c r="AJ593" s="54">
        <f t="shared" si="339"/>
        <v>0</v>
      </c>
      <c r="AK593" s="54">
        <f t="shared" si="339"/>
        <v>0</v>
      </c>
      <c r="AL593" s="54">
        <f t="shared" si="339"/>
        <v>0</v>
      </c>
      <c r="AM593" s="54">
        <f t="shared" si="339"/>
        <v>0</v>
      </c>
      <c r="AN593" s="54">
        <f t="shared" si="339"/>
        <v>0</v>
      </c>
      <c r="AO593" s="54">
        <f t="shared" si="339"/>
        <v>0</v>
      </c>
      <c r="AP593" s="54">
        <f t="shared" si="339"/>
        <v>0</v>
      </c>
      <c r="AQ593" s="54">
        <f t="shared" si="339"/>
        <v>0</v>
      </c>
      <c r="AR593" s="49">
        <f t="shared" si="304"/>
        <v>0</v>
      </c>
      <c r="AT593" s="46">
        <f t="shared" si="333"/>
        <v>0</v>
      </c>
      <c r="AU593" s="46">
        <f t="shared" si="333"/>
        <v>0</v>
      </c>
      <c r="AV593" s="46">
        <f t="shared" si="333"/>
        <v>0</v>
      </c>
      <c r="AW593" s="46">
        <f t="shared" si="334"/>
        <v>0</v>
      </c>
      <c r="AX593" s="46">
        <f t="shared" si="335"/>
        <v>0</v>
      </c>
      <c r="AY593" s="46">
        <f t="shared" si="336"/>
        <v>0</v>
      </c>
    </row>
    <row r="594" spans="4:51" s="1" customFormat="1" ht="15.75" hidden="1">
      <c r="D594" s="51" t="s">
        <v>25</v>
      </c>
      <c r="E594" s="52" t="s">
        <v>26</v>
      </c>
      <c r="F594" s="49"/>
      <c r="G594" s="49"/>
      <c r="H594" s="49"/>
      <c r="I594" s="49"/>
      <c r="J594" s="49"/>
      <c r="K594" s="53">
        <f aca="true" t="shared" si="340" ref="K594:AQ594">K590-K591-K592-K593</f>
        <v>0</v>
      </c>
      <c r="L594" s="54">
        <f t="shared" si="340"/>
        <v>0</v>
      </c>
      <c r="M594" s="54"/>
      <c r="N594" s="54">
        <f t="shared" si="340"/>
        <v>0</v>
      </c>
      <c r="O594" s="54">
        <f t="shared" si="340"/>
        <v>0</v>
      </c>
      <c r="P594" s="54">
        <f t="shared" si="340"/>
        <v>0</v>
      </c>
      <c r="Q594" s="54">
        <f t="shared" si="340"/>
        <v>0</v>
      </c>
      <c r="R594" s="54">
        <f t="shared" si="340"/>
        <v>0</v>
      </c>
      <c r="S594" s="54">
        <f t="shared" si="340"/>
        <v>0</v>
      </c>
      <c r="T594" s="54">
        <f t="shared" si="340"/>
        <v>0</v>
      </c>
      <c r="U594" s="54">
        <f t="shared" si="340"/>
        <v>0</v>
      </c>
      <c r="V594" s="54"/>
      <c r="W594" s="54"/>
      <c r="X594" s="54">
        <f t="shared" si="340"/>
        <v>0</v>
      </c>
      <c r="Y594" s="54">
        <f t="shared" si="340"/>
        <v>0</v>
      </c>
      <c r="Z594" s="54">
        <f t="shared" si="340"/>
        <v>0</v>
      </c>
      <c r="AA594" s="54">
        <f t="shared" si="340"/>
        <v>0</v>
      </c>
      <c r="AB594" s="54">
        <f t="shared" si="340"/>
        <v>0</v>
      </c>
      <c r="AC594" s="54">
        <f t="shared" si="340"/>
        <v>0</v>
      </c>
      <c r="AD594" s="54">
        <f t="shared" si="340"/>
        <v>0</v>
      </c>
      <c r="AE594" s="54">
        <f t="shared" si="340"/>
        <v>0</v>
      </c>
      <c r="AF594" s="54">
        <f t="shared" si="340"/>
        <v>0</v>
      </c>
      <c r="AG594" s="54">
        <f t="shared" si="340"/>
        <v>0</v>
      </c>
      <c r="AH594" s="54">
        <f t="shared" si="340"/>
        <v>0</v>
      </c>
      <c r="AI594" s="54">
        <f t="shared" si="340"/>
        <v>0</v>
      </c>
      <c r="AJ594" s="54">
        <f t="shared" si="340"/>
        <v>0</v>
      </c>
      <c r="AK594" s="54">
        <f t="shared" si="340"/>
        <v>0</v>
      </c>
      <c r="AL594" s="54">
        <f t="shared" si="340"/>
        <v>0</v>
      </c>
      <c r="AM594" s="54">
        <f t="shared" si="340"/>
        <v>0</v>
      </c>
      <c r="AN594" s="54">
        <f t="shared" si="340"/>
        <v>0</v>
      </c>
      <c r="AO594" s="54">
        <f t="shared" si="340"/>
        <v>0</v>
      </c>
      <c r="AP594" s="54">
        <f t="shared" si="340"/>
        <v>0</v>
      </c>
      <c r="AQ594" s="54">
        <f t="shared" si="340"/>
        <v>0</v>
      </c>
      <c r="AR594" s="49">
        <f t="shared" si="304"/>
        <v>0</v>
      </c>
      <c r="AT594" s="46">
        <f t="shared" si="333"/>
        <v>0</v>
      </c>
      <c r="AU594" s="46">
        <f t="shared" si="333"/>
        <v>0</v>
      </c>
      <c r="AV594" s="46">
        <f t="shared" si="333"/>
        <v>0</v>
      </c>
      <c r="AW594" s="46">
        <f t="shared" si="334"/>
        <v>0</v>
      </c>
      <c r="AX594" s="46">
        <f t="shared" si="335"/>
        <v>0</v>
      </c>
      <c r="AY594" s="46">
        <f t="shared" si="336"/>
        <v>0</v>
      </c>
    </row>
    <row r="595" spans="4:51" ht="15.75" hidden="1">
      <c r="D595" s="41"/>
      <c r="E595" s="49"/>
      <c r="F595" s="58"/>
      <c r="G595" s="58"/>
      <c r="H595" s="58"/>
      <c r="I595" s="58"/>
      <c r="J595" s="58"/>
      <c r="K595" s="55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  <c r="AA595" s="56"/>
      <c r="AB595" s="56"/>
      <c r="AC595" s="56"/>
      <c r="AD595" s="56"/>
      <c r="AE595" s="56"/>
      <c r="AF595" s="56"/>
      <c r="AG595" s="56"/>
      <c r="AH595" s="56"/>
      <c r="AI595" s="56"/>
      <c r="AJ595" s="56"/>
      <c r="AK595" s="56"/>
      <c r="AL595" s="56"/>
      <c r="AM595" s="56"/>
      <c r="AN595" s="56"/>
      <c r="AO595" s="56"/>
      <c r="AP595" s="56"/>
      <c r="AQ595" s="56"/>
      <c r="AR595" s="49">
        <f t="shared" si="304"/>
        <v>0</v>
      </c>
      <c r="AT595" s="46">
        <f t="shared" si="333"/>
        <v>0</v>
      </c>
      <c r="AU595" s="46">
        <f t="shared" si="333"/>
        <v>0</v>
      </c>
      <c r="AV595" s="46">
        <f t="shared" si="333"/>
        <v>0</v>
      </c>
      <c r="AW595" s="46">
        <f t="shared" si="334"/>
        <v>0</v>
      </c>
      <c r="AX595" s="46">
        <f t="shared" si="335"/>
        <v>0</v>
      </c>
      <c r="AY595" s="46">
        <f t="shared" si="336"/>
        <v>0</v>
      </c>
    </row>
    <row r="596" spans="4:51" ht="15.75" hidden="1">
      <c r="D596" s="41"/>
      <c r="E596" s="49"/>
      <c r="F596" s="58"/>
      <c r="G596" s="58"/>
      <c r="H596" s="58"/>
      <c r="I596" s="58"/>
      <c r="J596" s="58"/>
      <c r="K596" s="55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  <c r="AA596" s="56"/>
      <c r="AB596" s="56"/>
      <c r="AC596" s="56"/>
      <c r="AD596" s="56"/>
      <c r="AE596" s="56"/>
      <c r="AF596" s="56"/>
      <c r="AG596" s="56"/>
      <c r="AH596" s="56"/>
      <c r="AI596" s="56"/>
      <c r="AJ596" s="56"/>
      <c r="AK596" s="56"/>
      <c r="AL596" s="56"/>
      <c r="AM596" s="56"/>
      <c r="AN596" s="56"/>
      <c r="AO596" s="56"/>
      <c r="AP596" s="56"/>
      <c r="AQ596" s="56"/>
      <c r="AR596" s="49">
        <f t="shared" si="304"/>
        <v>0</v>
      </c>
      <c r="AT596" s="46">
        <f t="shared" si="333"/>
        <v>0</v>
      </c>
      <c r="AU596" s="46">
        <f t="shared" si="333"/>
        <v>0</v>
      </c>
      <c r="AV596" s="46">
        <f t="shared" si="333"/>
        <v>0</v>
      </c>
      <c r="AW596" s="46">
        <f t="shared" si="334"/>
        <v>0</v>
      </c>
      <c r="AX596" s="46">
        <f t="shared" si="335"/>
        <v>0</v>
      </c>
      <c r="AY596" s="46">
        <f t="shared" si="336"/>
        <v>0</v>
      </c>
    </row>
    <row r="597" spans="4:51" ht="63">
      <c r="D597" s="65">
        <v>70761</v>
      </c>
      <c r="E597" s="48" t="s">
        <v>107</v>
      </c>
      <c r="F597" s="49"/>
      <c r="G597" s="49"/>
      <c r="H597" s="49"/>
      <c r="I597" s="49"/>
      <c r="J597" s="49"/>
      <c r="K597" s="50">
        <v>1959</v>
      </c>
      <c r="L597" s="49">
        <v>337.9</v>
      </c>
      <c r="M597" s="49">
        <v>180</v>
      </c>
      <c r="N597" s="49"/>
      <c r="O597" s="49"/>
      <c r="P597" s="49"/>
      <c r="Q597" s="49"/>
      <c r="R597" s="49"/>
      <c r="S597" s="49"/>
      <c r="T597" s="49"/>
      <c r="U597" s="49"/>
      <c r="V597" s="49"/>
      <c r="W597" s="49">
        <v>150</v>
      </c>
      <c r="X597" s="49"/>
      <c r="Y597" s="49"/>
      <c r="Z597" s="49"/>
      <c r="AA597" s="49"/>
      <c r="AB597" s="49"/>
      <c r="AC597" s="49"/>
      <c r="AD597" s="49">
        <v>50</v>
      </c>
      <c r="AE597" s="49"/>
      <c r="AF597" s="49"/>
      <c r="AG597" s="49"/>
      <c r="AH597" s="49"/>
      <c r="AI597" s="49"/>
      <c r="AJ597" s="49"/>
      <c r="AK597" s="49"/>
      <c r="AL597" s="49"/>
      <c r="AM597" s="49"/>
      <c r="AN597" s="49"/>
      <c r="AO597" s="49"/>
      <c r="AP597" s="49">
        <v>0</v>
      </c>
      <c r="AQ597" s="49">
        <v>0</v>
      </c>
      <c r="AR597" s="49">
        <f t="shared" si="304"/>
        <v>2676.9</v>
      </c>
      <c r="AS597" s="68"/>
      <c r="AT597" s="46">
        <f t="shared" si="333"/>
        <v>163.25</v>
      </c>
      <c r="AU597" s="46">
        <f t="shared" si="333"/>
        <v>28.15833333333333</v>
      </c>
      <c r="AV597" s="46">
        <f t="shared" si="333"/>
        <v>15</v>
      </c>
      <c r="AW597" s="46">
        <f t="shared" si="334"/>
        <v>12.5</v>
      </c>
      <c r="AX597" s="46">
        <f t="shared" si="335"/>
        <v>4.166666666666667</v>
      </c>
      <c r="AY597" s="46"/>
    </row>
    <row r="598" spans="4:51" s="1" customFormat="1" ht="1.5" customHeight="1">
      <c r="D598" s="51"/>
      <c r="E598" s="52" t="s">
        <v>22</v>
      </c>
      <c r="F598" s="49"/>
      <c r="G598" s="49"/>
      <c r="H598" s="49"/>
      <c r="I598" s="49"/>
      <c r="J598" s="49"/>
      <c r="K598" s="53">
        <f aca="true" t="shared" si="341" ref="K598:AQ598">ROUND((K597*K$2/100),1)</f>
        <v>411.4</v>
      </c>
      <c r="L598" s="54">
        <f t="shared" si="341"/>
        <v>68.9</v>
      </c>
      <c r="M598" s="54"/>
      <c r="N598" s="54">
        <f t="shared" si="341"/>
        <v>0</v>
      </c>
      <c r="O598" s="54">
        <f t="shared" si="341"/>
        <v>0</v>
      </c>
      <c r="P598" s="54">
        <f t="shared" si="341"/>
        <v>0</v>
      </c>
      <c r="Q598" s="54">
        <f t="shared" si="341"/>
        <v>0</v>
      </c>
      <c r="R598" s="54">
        <f t="shared" si="341"/>
        <v>0</v>
      </c>
      <c r="S598" s="54">
        <f t="shared" si="341"/>
        <v>0</v>
      </c>
      <c r="T598" s="54">
        <f t="shared" si="341"/>
        <v>0</v>
      </c>
      <c r="U598" s="54">
        <f t="shared" si="341"/>
        <v>0</v>
      </c>
      <c r="V598" s="54"/>
      <c r="W598" s="54"/>
      <c r="X598" s="54">
        <f t="shared" si="341"/>
        <v>0</v>
      </c>
      <c r="Y598" s="54">
        <f t="shared" si="341"/>
        <v>0</v>
      </c>
      <c r="Z598" s="54">
        <f t="shared" si="341"/>
        <v>0</v>
      </c>
      <c r="AA598" s="54">
        <f t="shared" si="341"/>
        <v>0</v>
      </c>
      <c r="AB598" s="54">
        <f t="shared" si="341"/>
        <v>0</v>
      </c>
      <c r="AC598" s="54">
        <f t="shared" si="341"/>
        <v>0</v>
      </c>
      <c r="AD598" s="54">
        <f t="shared" si="341"/>
        <v>26</v>
      </c>
      <c r="AE598" s="54">
        <f t="shared" si="341"/>
        <v>0</v>
      </c>
      <c r="AF598" s="54">
        <f t="shared" si="341"/>
        <v>0</v>
      </c>
      <c r="AG598" s="54">
        <f t="shared" si="341"/>
        <v>0</v>
      </c>
      <c r="AH598" s="54">
        <f t="shared" si="341"/>
        <v>0</v>
      </c>
      <c r="AI598" s="54">
        <f t="shared" si="341"/>
        <v>0</v>
      </c>
      <c r="AJ598" s="54">
        <f t="shared" si="341"/>
        <v>0</v>
      </c>
      <c r="AK598" s="54">
        <f t="shared" si="341"/>
        <v>0</v>
      </c>
      <c r="AL598" s="54">
        <f t="shared" si="341"/>
        <v>0</v>
      </c>
      <c r="AM598" s="54">
        <f t="shared" si="341"/>
        <v>0</v>
      </c>
      <c r="AN598" s="54">
        <f t="shared" si="341"/>
        <v>0</v>
      </c>
      <c r="AO598" s="54">
        <f t="shared" si="341"/>
        <v>0</v>
      </c>
      <c r="AP598" s="54">
        <f t="shared" si="341"/>
        <v>0</v>
      </c>
      <c r="AQ598" s="54">
        <f t="shared" si="341"/>
        <v>0</v>
      </c>
      <c r="AR598" s="49">
        <f t="shared" si="304"/>
        <v>506.29999999999995</v>
      </c>
      <c r="AS598" s="1" t="b">
        <f>SUM(K597:AQ597)=AR597</f>
        <v>1</v>
      </c>
      <c r="AT598" s="46"/>
      <c r="AU598" s="46"/>
      <c r="AV598" s="46"/>
      <c r="AW598" s="46"/>
      <c r="AX598" s="46"/>
      <c r="AY598" s="46"/>
    </row>
    <row r="599" spans="4:51" s="1" customFormat="1" ht="15.75" hidden="1">
      <c r="D599" s="51"/>
      <c r="E599" s="52" t="s">
        <v>23</v>
      </c>
      <c r="F599" s="49"/>
      <c r="G599" s="49"/>
      <c r="H599" s="49"/>
      <c r="I599" s="49"/>
      <c r="J599" s="49"/>
      <c r="K599" s="53">
        <f aca="true" t="shared" si="342" ref="K599:AQ599">ROUND((K597*K$3/100),1)</f>
        <v>630.8</v>
      </c>
      <c r="L599" s="54">
        <f t="shared" si="342"/>
        <v>117.6</v>
      </c>
      <c r="M599" s="54"/>
      <c r="N599" s="54">
        <f t="shared" si="342"/>
        <v>0</v>
      </c>
      <c r="O599" s="54">
        <f t="shared" si="342"/>
        <v>0</v>
      </c>
      <c r="P599" s="54">
        <f t="shared" si="342"/>
        <v>0</v>
      </c>
      <c r="Q599" s="54">
        <f t="shared" si="342"/>
        <v>0</v>
      </c>
      <c r="R599" s="54">
        <f t="shared" si="342"/>
        <v>0</v>
      </c>
      <c r="S599" s="54">
        <f t="shared" si="342"/>
        <v>0</v>
      </c>
      <c r="T599" s="54">
        <f t="shared" si="342"/>
        <v>0</v>
      </c>
      <c r="U599" s="54">
        <f t="shared" si="342"/>
        <v>0</v>
      </c>
      <c r="V599" s="54"/>
      <c r="W599" s="54"/>
      <c r="X599" s="54">
        <f t="shared" si="342"/>
        <v>0</v>
      </c>
      <c r="Y599" s="54">
        <f t="shared" si="342"/>
        <v>0</v>
      </c>
      <c r="Z599" s="54">
        <f t="shared" si="342"/>
        <v>0</v>
      </c>
      <c r="AA599" s="54">
        <f t="shared" si="342"/>
        <v>0</v>
      </c>
      <c r="AB599" s="54">
        <f t="shared" si="342"/>
        <v>0</v>
      </c>
      <c r="AC599" s="54">
        <f t="shared" si="342"/>
        <v>0</v>
      </c>
      <c r="AD599" s="54">
        <f t="shared" si="342"/>
        <v>8.6</v>
      </c>
      <c r="AE599" s="54">
        <f t="shared" si="342"/>
        <v>0</v>
      </c>
      <c r="AF599" s="54">
        <f t="shared" si="342"/>
        <v>0</v>
      </c>
      <c r="AG599" s="54">
        <f t="shared" si="342"/>
        <v>0</v>
      </c>
      <c r="AH599" s="54">
        <f t="shared" si="342"/>
        <v>0</v>
      </c>
      <c r="AI599" s="54">
        <f t="shared" si="342"/>
        <v>0</v>
      </c>
      <c r="AJ599" s="54">
        <f t="shared" si="342"/>
        <v>0</v>
      </c>
      <c r="AK599" s="54">
        <f t="shared" si="342"/>
        <v>0</v>
      </c>
      <c r="AL599" s="54">
        <f t="shared" si="342"/>
        <v>0</v>
      </c>
      <c r="AM599" s="54">
        <f t="shared" si="342"/>
        <v>0</v>
      </c>
      <c r="AN599" s="54">
        <f t="shared" si="342"/>
        <v>0</v>
      </c>
      <c r="AO599" s="54">
        <f t="shared" si="342"/>
        <v>0</v>
      </c>
      <c r="AP599" s="54">
        <f t="shared" si="342"/>
        <v>0</v>
      </c>
      <c r="AQ599" s="54">
        <f t="shared" si="342"/>
        <v>0</v>
      </c>
      <c r="AR599" s="49">
        <f t="shared" si="304"/>
        <v>757</v>
      </c>
      <c r="AT599" s="46"/>
      <c r="AU599" s="46"/>
      <c r="AV599" s="46"/>
      <c r="AW599" s="46"/>
      <c r="AX599" s="46"/>
      <c r="AY599" s="46"/>
    </row>
    <row r="600" spans="4:51" s="1" customFormat="1" ht="15.75" hidden="1">
      <c r="D600" s="51"/>
      <c r="E600" s="52" t="s">
        <v>24</v>
      </c>
      <c r="F600" s="49"/>
      <c r="G600" s="49"/>
      <c r="H600" s="49"/>
      <c r="I600" s="49"/>
      <c r="J600" s="49"/>
      <c r="K600" s="53">
        <f aca="true" t="shared" si="343" ref="K600:AQ600">ROUND((K597*K$4/100),1)</f>
        <v>374.2</v>
      </c>
      <c r="L600" s="54">
        <f t="shared" si="343"/>
        <v>62.5</v>
      </c>
      <c r="M600" s="54"/>
      <c r="N600" s="54">
        <f t="shared" si="343"/>
        <v>0</v>
      </c>
      <c r="O600" s="54">
        <f t="shared" si="343"/>
        <v>0</v>
      </c>
      <c r="P600" s="54">
        <f t="shared" si="343"/>
        <v>0</v>
      </c>
      <c r="Q600" s="54">
        <f t="shared" si="343"/>
        <v>0</v>
      </c>
      <c r="R600" s="54">
        <f t="shared" si="343"/>
        <v>0</v>
      </c>
      <c r="S600" s="54">
        <f t="shared" si="343"/>
        <v>0</v>
      </c>
      <c r="T600" s="54">
        <f t="shared" si="343"/>
        <v>0</v>
      </c>
      <c r="U600" s="54">
        <f t="shared" si="343"/>
        <v>0</v>
      </c>
      <c r="V600" s="54"/>
      <c r="W600" s="54"/>
      <c r="X600" s="54">
        <f t="shared" si="343"/>
        <v>0</v>
      </c>
      <c r="Y600" s="54">
        <f t="shared" si="343"/>
        <v>0</v>
      </c>
      <c r="Z600" s="54">
        <f t="shared" si="343"/>
        <v>0</v>
      </c>
      <c r="AA600" s="54">
        <f t="shared" si="343"/>
        <v>0</v>
      </c>
      <c r="AB600" s="54">
        <f t="shared" si="343"/>
        <v>0</v>
      </c>
      <c r="AC600" s="54">
        <f t="shared" si="343"/>
        <v>0</v>
      </c>
      <c r="AD600" s="54">
        <f t="shared" si="343"/>
        <v>5.1</v>
      </c>
      <c r="AE600" s="54">
        <f t="shared" si="343"/>
        <v>0</v>
      </c>
      <c r="AF600" s="54">
        <f t="shared" si="343"/>
        <v>0</v>
      </c>
      <c r="AG600" s="54">
        <f t="shared" si="343"/>
        <v>0</v>
      </c>
      <c r="AH600" s="54">
        <f t="shared" si="343"/>
        <v>0</v>
      </c>
      <c r="AI600" s="54">
        <f t="shared" si="343"/>
        <v>0</v>
      </c>
      <c r="AJ600" s="54">
        <f t="shared" si="343"/>
        <v>0</v>
      </c>
      <c r="AK600" s="54">
        <f t="shared" si="343"/>
        <v>0</v>
      </c>
      <c r="AL600" s="54">
        <f t="shared" si="343"/>
        <v>0</v>
      </c>
      <c r="AM600" s="54">
        <f t="shared" si="343"/>
        <v>0</v>
      </c>
      <c r="AN600" s="54">
        <f t="shared" si="343"/>
        <v>0</v>
      </c>
      <c r="AO600" s="54">
        <f t="shared" si="343"/>
        <v>0</v>
      </c>
      <c r="AP600" s="54">
        <f t="shared" si="343"/>
        <v>0</v>
      </c>
      <c r="AQ600" s="54">
        <f t="shared" si="343"/>
        <v>0</v>
      </c>
      <c r="AR600" s="49">
        <f t="shared" si="304"/>
        <v>441.8</v>
      </c>
      <c r="AT600" s="46"/>
      <c r="AU600" s="46"/>
      <c r="AV600" s="46"/>
      <c r="AW600" s="46"/>
      <c r="AX600" s="46"/>
      <c r="AY600" s="46"/>
    </row>
    <row r="601" spans="4:51" s="1" customFormat="1" ht="15.75" hidden="1">
      <c r="D601" s="51" t="s">
        <v>25</v>
      </c>
      <c r="E601" s="52" t="s">
        <v>26</v>
      </c>
      <c r="F601" s="49"/>
      <c r="G601" s="49"/>
      <c r="H601" s="49"/>
      <c r="I601" s="49"/>
      <c r="J601" s="49"/>
      <c r="K601" s="53">
        <f aca="true" t="shared" si="344" ref="K601:AQ601">K597-K598-K599-K600</f>
        <v>542.5999999999999</v>
      </c>
      <c r="L601" s="54">
        <f t="shared" si="344"/>
        <v>88.9</v>
      </c>
      <c r="M601" s="54"/>
      <c r="N601" s="54">
        <f t="shared" si="344"/>
        <v>0</v>
      </c>
      <c r="O601" s="54">
        <f t="shared" si="344"/>
        <v>0</v>
      </c>
      <c r="P601" s="54">
        <f t="shared" si="344"/>
        <v>0</v>
      </c>
      <c r="Q601" s="54">
        <f t="shared" si="344"/>
        <v>0</v>
      </c>
      <c r="R601" s="54">
        <f t="shared" si="344"/>
        <v>0</v>
      </c>
      <c r="S601" s="54">
        <f t="shared" si="344"/>
        <v>0</v>
      </c>
      <c r="T601" s="54">
        <f t="shared" si="344"/>
        <v>0</v>
      </c>
      <c r="U601" s="54">
        <f t="shared" si="344"/>
        <v>0</v>
      </c>
      <c r="V601" s="54"/>
      <c r="W601" s="54"/>
      <c r="X601" s="54">
        <f t="shared" si="344"/>
        <v>0</v>
      </c>
      <c r="Y601" s="54">
        <f t="shared" si="344"/>
        <v>0</v>
      </c>
      <c r="Z601" s="54">
        <f t="shared" si="344"/>
        <v>0</v>
      </c>
      <c r="AA601" s="54">
        <f t="shared" si="344"/>
        <v>0</v>
      </c>
      <c r="AB601" s="54">
        <f t="shared" si="344"/>
        <v>0</v>
      </c>
      <c r="AC601" s="54">
        <f t="shared" si="344"/>
        <v>0</v>
      </c>
      <c r="AD601" s="54">
        <f t="shared" si="344"/>
        <v>10.3</v>
      </c>
      <c r="AE601" s="54">
        <f t="shared" si="344"/>
        <v>0</v>
      </c>
      <c r="AF601" s="54">
        <f t="shared" si="344"/>
        <v>0</v>
      </c>
      <c r="AG601" s="54">
        <f t="shared" si="344"/>
        <v>0</v>
      </c>
      <c r="AH601" s="54">
        <f t="shared" si="344"/>
        <v>0</v>
      </c>
      <c r="AI601" s="54">
        <f t="shared" si="344"/>
        <v>0</v>
      </c>
      <c r="AJ601" s="54">
        <f t="shared" si="344"/>
        <v>0</v>
      </c>
      <c r="AK601" s="54">
        <f t="shared" si="344"/>
        <v>0</v>
      </c>
      <c r="AL601" s="54">
        <f t="shared" si="344"/>
        <v>0</v>
      </c>
      <c r="AM601" s="54">
        <f t="shared" si="344"/>
        <v>0</v>
      </c>
      <c r="AN601" s="54">
        <f t="shared" si="344"/>
        <v>0</v>
      </c>
      <c r="AO601" s="54">
        <f t="shared" si="344"/>
        <v>0</v>
      </c>
      <c r="AP601" s="54">
        <f t="shared" si="344"/>
        <v>0</v>
      </c>
      <c r="AQ601" s="54">
        <f t="shared" si="344"/>
        <v>0</v>
      </c>
      <c r="AR601" s="49">
        <f t="shared" si="304"/>
        <v>641.7999999999998</v>
      </c>
      <c r="AT601" s="46"/>
      <c r="AU601" s="46"/>
      <c r="AV601" s="46"/>
      <c r="AW601" s="46"/>
      <c r="AX601" s="46"/>
      <c r="AY601" s="46"/>
    </row>
    <row r="602" spans="4:51" s="1" customFormat="1" ht="9" customHeight="1" hidden="1">
      <c r="D602" s="41"/>
      <c r="E602" s="49"/>
      <c r="F602" s="49"/>
      <c r="G602" s="49"/>
      <c r="H602" s="49"/>
      <c r="I602" s="49"/>
      <c r="J602" s="49"/>
      <c r="K602" s="60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  <c r="AR602" s="49"/>
      <c r="AT602" s="46"/>
      <c r="AU602" s="46"/>
      <c r="AV602" s="46"/>
      <c r="AW602" s="46"/>
      <c r="AX602" s="46"/>
      <c r="AY602" s="46"/>
    </row>
    <row r="603" spans="4:51" s="1" customFormat="1" ht="6" customHeight="1" hidden="1">
      <c r="D603" s="41"/>
      <c r="E603" s="49"/>
      <c r="F603" s="49"/>
      <c r="G603" s="49"/>
      <c r="H603" s="49"/>
      <c r="I603" s="49"/>
      <c r="J603" s="49"/>
      <c r="K603" s="60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  <c r="AR603" s="49"/>
      <c r="AT603" s="46"/>
      <c r="AU603" s="46"/>
      <c r="AV603" s="46"/>
      <c r="AW603" s="46"/>
      <c r="AX603" s="46"/>
      <c r="AY603" s="46"/>
    </row>
    <row r="604" spans="4:51" s="2" customFormat="1" ht="94.5">
      <c r="D604" s="65">
        <v>70761</v>
      </c>
      <c r="E604" s="48" t="s">
        <v>108</v>
      </c>
      <c r="F604" s="49"/>
      <c r="G604" s="49"/>
      <c r="H604" s="49"/>
      <c r="I604" s="49"/>
      <c r="J604" s="49"/>
      <c r="K604" s="50">
        <v>8011.4</v>
      </c>
      <c r="L604" s="49">
        <v>1381.9</v>
      </c>
      <c r="M604" s="49">
        <v>400</v>
      </c>
      <c r="N604" s="49"/>
      <c r="O604" s="49"/>
      <c r="P604" s="49"/>
      <c r="Q604" s="49"/>
      <c r="R604" s="49"/>
      <c r="S604" s="49"/>
      <c r="T604" s="49"/>
      <c r="U604" s="49"/>
      <c r="V604" s="49"/>
      <c r="W604" s="49">
        <v>150</v>
      </c>
      <c r="X604" s="49"/>
      <c r="Y604" s="49"/>
      <c r="Z604" s="49"/>
      <c r="AA604" s="49"/>
      <c r="AB604" s="49"/>
      <c r="AC604" s="49"/>
      <c r="AD604" s="49">
        <v>140</v>
      </c>
      <c r="AE604" s="49"/>
      <c r="AF604" s="49"/>
      <c r="AG604" s="49"/>
      <c r="AH604" s="49"/>
      <c r="AI604" s="49"/>
      <c r="AJ604" s="49"/>
      <c r="AK604" s="49"/>
      <c r="AL604" s="49"/>
      <c r="AM604" s="49"/>
      <c r="AN604" s="49"/>
      <c r="AO604" s="49"/>
      <c r="AP604" s="49">
        <v>0</v>
      </c>
      <c r="AQ604" s="49">
        <v>0</v>
      </c>
      <c r="AR604" s="49">
        <f aca="true" t="shared" si="345" ref="AR604:AR667">K604+L604+M604+W604+AD604+AJ604+AO604</f>
        <v>10083.3</v>
      </c>
      <c r="AS604" s="68"/>
      <c r="AT604" s="46">
        <f t="shared" si="333"/>
        <v>667.6166666666667</v>
      </c>
      <c r="AU604" s="46">
        <f t="shared" si="333"/>
        <v>115.15833333333335</v>
      </c>
      <c r="AV604" s="46">
        <f t="shared" si="333"/>
        <v>33.333333333333336</v>
      </c>
      <c r="AW604" s="46">
        <f t="shared" si="334"/>
        <v>12.5</v>
      </c>
      <c r="AX604" s="46">
        <f t="shared" si="335"/>
        <v>11.666666666666666</v>
      </c>
      <c r="AY604" s="46"/>
    </row>
    <row r="605" spans="4:51" s="1" customFormat="1" ht="0" customHeight="1" hidden="1">
      <c r="D605" s="51"/>
      <c r="E605" s="52" t="s">
        <v>22</v>
      </c>
      <c r="F605" s="49"/>
      <c r="G605" s="49"/>
      <c r="H605" s="49"/>
      <c r="I605" s="49"/>
      <c r="J605" s="49"/>
      <c r="K605" s="53">
        <f aca="true" t="shared" si="346" ref="K605:AQ605">ROUND((K604*K$2/100),1)</f>
        <v>1682.4</v>
      </c>
      <c r="L605" s="53">
        <f t="shared" si="346"/>
        <v>281.9</v>
      </c>
      <c r="M605" s="53"/>
      <c r="N605" s="53">
        <f t="shared" si="346"/>
        <v>0</v>
      </c>
      <c r="O605" s="53">
        <f t="shared" si="346"/>
        <v>0</v>
      </c>
      <c r="P605" s="53">
        <f t="shared" si="346"/>
        <v>0</v>
      </c>
      <c r="Q605" s="53">
        <f t="shared" si="346"/>
        <v>0</v>
      </c>
      <c r="R605" s="53">
        <f t="shared" si="346"/>
        <v>0</v>
      </c>
      <c r="S605" s="53">
        <f t="shared" si="346"/>
        <v>0</v>
      </c>
      <c r="T605" s="53">
        <f t="shared" si="346"/>
        <v>0</v>
      </c>
      <c r="U605" s="53">
        <f t="shared" si="346"/>
        <v>0</v>
      </c>
      <c r="V605" s="53">
        <f t="shared" si="346"/>
        <v>0</v>
      </c>
      <c r="W605" s="53"/>
      <c r="X605" s="53">
        <f t="shared" si="346"/>
        <v>0</v>
      </c>
      <c r="Y605" s="53">
        <f t="shared" si="346"/>
        <v>0</v>
      </c>
      <c r="Z605" s="53">
        <f t="shared" si="346"/>
        <v>0</v>
      </c>
      <c r="AA605" s="53">
        <f t="shared" si="346"/>
        <v>0</v>
      </c>
      <c r="AB605" s="53">
        <f t="shared" si="346"/>
        <v>0</v>
      </c>
      <c r="AC605" s="53">
        <f t="shared" si="346"/>
        <v>0</v>
      </c>
      <c r="AD605" s="53">
        <f t="shared" si="346"/>
        <v>72.7</v>
      </c>
      <c r="AE605" s="53">
        <f t="shared" si="346"/>
        <v>0</v>
      </c>
      <c r="AF605" s="53">
        <f t="shared" si="346"/>
        <v>0</v>
      </c>
      <c r="AG605" s="53">
        <f t="shared" si="346"/>
        <v>0</v>
      </c>
      <c r="AH605" s="53">
        <f t="shared" si="346"/>
        <v>0</v>
      </c>
      <c r="AI605" s="53">
        <f t="shared" si="346"/>
        <v>0</v>
      </c>
      <c r="AJ605" s="53">
        <f t="shared" si="346"/>
        <v>0</v>
      </c>
      <c r="AK605" s="53">
        <f t="shared" si="346"/>
        <v>0</v>
      </c>
      <c r="AL605" s="53">
        <f t="shared" si="346"/>
        <v>0</v>
      </c>
      <c r="AM605" s="53">
        <f t="shared" si="346"/>
        <v>0</v>
      </c>
      <c r="AN605" s="53">
        <f t="shared" si="346"/>
        <v>0</v>
      </c>
      <c r="AO605" s="53">
        <f t="shared" si="346"/>
        <v>0</v>
      </c>
      <c r="AP605" s="53">
        <f t="shared" si="346"/>
        <v>0</v>
      </c>
      <c r="AQ605" s="53">
        <f t="shared" si="346"/>
        <v>0</v>
      </c>
      <c r="AR605" s="49">
        <f t="shared" si="345"/>
        <v>2037.0000000000002</v>
      </c>
      <c r="AS605" s="1" t="b">
        <f>SUM(K604:AQ604)=AR604</f>
        <v>1</v>
      </c>
      <c r="AT605" s="46"/>
      <c r="AU605" s="46"/>
      <c r="AV605" s="46"/>
      <c r="AW605" s="46"/>
      <c r="AX605" s="46"/>
      <c r="AY605" s="46"/>
    </row>
    <row r="606" spans="4:51" s="1" customFormat="1" ht="15.75" hidden="1">
      <c r="D606" s="51"/>
      <c r="E606" s="52" t="s">
        <v>23</v>
      </c>
      <c r="F606" s="49"/>
      <c r="G606" s="49"/>
      <c r="H606" s="49"/>
      <c r="I606" s="49"/>
      <c r="J606" s="49"/>
      <c r="K606" s="53">
        <f aca="true" t="shared" si="347" ref="K606:AO606">ROUND((K604*K$3/100),1)</f>
        <v>2579.7</v>
      </c>
      <c r="L606" s="53">
        <f t="shared" si="347"/>
        <v>480.9</v>
      </c>
      <c r="M606" s="53"/>
      <c r="N606" s="53">
        <f t="shared" si="347"/>
        <v>0</v>
      </c>
      <c r="O606" s="53">
        <f t="shared" si="347"/>
        <v>0</v>
      </c>
      <c r="P606" s="53">
        <f t="shared" si="347"/>
        <v>0</v>
      </c>
      <c r="Q606" s="53">
        <f t="shared" si="347"/>
        <v>0</v>
      </c>
      <c r="R606" s="53">
        <f t="shared" si="347"/>
        <v>0</v>
      </c>
      <c r="S606" s="53">
        <f t="shared" si="347"/>
        <v>0</v>
      </c>
      <c r="T606" s="53">
        <f t="shared" si="347"/>
        <v>0</v>
      </c>
      <c r="U606" s="53">
        <f t="shared" si="347"/>
        <v>0</v>
      </c>
      <c r="V606" s="53">
        <f t="shared" si="347"/>
        <v>0</v>
      </c>
      <c r="W606" s="53"/>
      <c r="X606" s="53">
        <f t="shared" si="347"/>
        <v>0</v>
      </c>
      <c r="Y606" s="53">
        <f t="shared" si="347"/>
        <v>0</v>
      </c>
      <c r="Z606" s="53">
        <f t="shared" si="347"/>
        <v>0</v>
      </c>
      <c r="AA606" s="53">
        <f t="shared" si="347"/>
        <v>0</v>
      </c>
      <c r="AB606" s="53">
        <f t="shared" si="347"/>
        <v>0</v>
      </c>
      <c r="AC606" s="53">
        <f t="shared" si="347"/>
        <v>0</v>
      </c>
      <c r="AD606" s="53">
        <f t="shared" si="347"/>
        <v>24.1</v>
      </c>
      <c r="AE606" s="53">
        <f t="shared" si="347"/>
        <v>0</v>
      </c>
      <c r="AF606" s="53">
        <f t="shared" si="347"/>
        <v>0</v>
      </c>
      <c r="AG606" s="53">
        <f t="shared" si="347"/>
        <v>0</v>
      </c>
      <c r="AH606" s="53">
        <f t="shared" si="347"/>
        <v>0</v>
      </c>
      <c r="AI606" s="53">
        <f t="shared" si="347"/>
        <v>0</v>
      </c>
      <c r="AJ606" s="53">
        <f t="shared" si="347"/>
        <v>0</v>
      </c>
      <c r="AK606" s="53">
        <f t="shared" si="347"/>
        <v>0</v>
      </c>
      <c r="AL606" s="53">
        <f t="shared" si="347"/>
        <v>0</v>
      </c>
      <c r="AM606" s="53">
        <f t="shared" si="347"/>
        <v>0</v>
      </c>
      <c r="AN606" s="53">
        <f t="shared" si="347"/>
        <v>0</v>
      </c>
      <c r="AO606" s="53">
        <f t="shared" si="347"/>
        <v>0</v>
      </c>
      <c r="AP606" s="54">
        <f>ROUND((AP604*AP$3/100),1)</f>
        <v>0</v>
      </c>
      <c r="AQ606" s="54">
        <f>ROUND((AQ604*AQ$3/100),1)</f>
        <v>0</v>
      </c>
      <c r="AR606" s="49">
        <f t="shared" si="345"/>
        <v>3084.7</v>
      </c>
      <c r="AT606" s="46"/>
      <c r="AU606" s="46"/>
      <c r="AV606" s="46"/>
      <c r="AW606" s="46"/>
      <c r="AX606" s="46"/>
      <c r="AY606" s="46"/>
    </row>
    <row r="607" spans="4:51" s="1" customFormat="1" ht="15.75" hidden="1">
      <c r="D607" s="51"/>
      <c r="E607" s="52" t="s">
        <v>24</v>
      </c>
      <c r="F607" s="49"/>
      <c r="G607" s="49"/>
      <c r="H607" s="49"/>
      <c r="I607" s="49"/>
      <c r="J607" s="49"/>
      <c r="K607" s="53">
        <f aca="true" t="shared" si="348" ref="K607:AO607">ROUND((K604*K$4/100),1)</f>
        <v>1530.2</v>
      </c>
      <c r="L607" s="53">
        <f t="shared" si="348"/>
        <v>255.7</v>
      </c>
      <c r="M607" s="53"/>
      <c r="N607" s="53">
        <f t="shared" si="348"/>
        <v>0</v>
      </c>
      <c r="O607" s="53">
        <f t="shared" si="348"/>
        <v>0</v>
      </c>
      <c r="P607" s="53">
        <f t="shared" si="348"/>
        <v>0</v>
      </c>
      <c r="Q607" s="53">
        <f t="shared" si="348"/>
        <v>0</v>
      </c>
      <c r="R607" s="53">
        <f t="shared" si="348"/>
        <v>0</v>
      </c>
      <c r="S607" s="53">
        <f t="shared" si="348"/>
        <v>0</v>
      </c>
      <c r="T607" s="53">
        <f t="shared" si="348"/>
        <v>0</v>
      </c>
      <c r="U607" s="53">
        <f t="shared" si="348"/>
        <v>0</v>
      </c>
      <c r="V607" s="53">
        <f t="shared" si="348"/>
        <v>0</v>
      </c>
      <c r="W607" s="53"/>
      <c r="X607" s="53">
        <f t="shared" si="348"/>
        <v>0</v>
      </c>
      <c r="Y607" s="53">
        <f t="shared" si="348"/>
        <v>0</v>
      </c>
      <c r="Z607" s="53">
        <f t="shared" si="348"/>
        <v>0</v>
      </c>
      <c r="AA607" s="53">
        <f t="shared" si="348"/>
        <v>0</v>
      </c>
      <c r="AB607" s="53">
        <f t="shared" si="348"/>
        <v>0</v>
      </c>
      <c r="AC607" s="53">
        <f t="shared" si="348"/>
        <v>0</v>
      </c>
      <c r="AD607" s="53">
        <f t="shared" si="348"/>
        <v>14.1</v>
      </c>
      <c r="AE607" s="53">
        <f t="shared" si="348"/>
        <v>0</v>
      </c>
      <c r="AF607" s="53">
        <f t="shared" si="348"/>
        <v>0</v>
      </c>
      <c r="AG607" s="53">
        <f t="shared" si="348"/>
        <v>0</v>
      </c>
      <c r="AH607" s="53">
        <f t="shared" si="348"/>
        <v>0</v>
      </c>
      <c r="AI607" s="53">
        <f t="shared" si="348"/>
        <v>0</v>
      </c>
      <c r="AJ607" s="53">
        <f t="shared" si="348"/>
        <v>0</v>
      </c>
      <c r="AK607" s="53">
        <f t="shared" si="348"/>
        <v>0</v>
      </c>
      <c r="AL607" s="53">
        <f t="shared" si="348"/>
        <v>0</v>
      </c>
      <c r="AM607" s="53">
        <f t="shared" si="348"/>
        <v>0</v>
      </c>
      <c r="AN607" s="53">
        <f t="shared" si="348"/>
        <v>0</v>
      </c>
      <c r="AO607" s="53">
        <f t="shared" si="348"/>
        <v>0</v>
      </c>
      <c r="AP607" s="54">
        <f>ROUND((AP604*AP$4/100),1)</f>
        <v>0</v>
      </c>
      <c r="AQ607" s="54">
        <f>ROUND((AQ604*AQ$4/100),1)</f>
        <v>0</v>
      </c>
      <c r="AR607" s="49">
        <f t="shared" si="345"/>
        <v>1800</v>
      </c>
      <c r="AT607" s="46"/>
      <c r="AU607" s="46"/>
      <c r="AV607" s="46"/>
      <c r="AW607" s="46"/>
      <c r="AX607" s="46"/>
      <c r="AY607" s="46"/>
    </row>
    <row r="608" spans="4:51" s="1" customFormat="1" ht="12.75" customHeight="1" hidden="1">
      <c r="D608" s="51" t="s">
        <v>25</v>
      </c>
      <c r="E608" s="52" t="s">
        <v>26</v>
      </c>
      <c r="F608" s="49"/>
      <c r="G608" s="49"/>
      <c r="H608" s="49"/>
      <c r="I608" s="49"/>
      <c r="J608" s="49"/>
      <c r="K608" s="53">
        <f aca="true" t="shared" si="349" ref="K608:AQ608">K604-K605-K606-K607</f>
        <v>2219.1000000000004</v>
      </c>
      <c r="L608" s="53">
        <f t="shared" si="349"/>
        <v>363.40000000000003</v>
      </c>
      <c r="M608" s="53"/>
      <c r="N608" s="54">
        <f t="shared" si="349"/>
        <v>0</v>
      </c>
      <c r="O608" s="54">
        <f t="shared" si="349"/>
        <v>0</v>
      </c>
      <c r="P608" s="54">
        <f t="shared" si="349"/>
        <v>0</v>
      </c>
      <c r="Q608" s="54">
        <f t="shared" si="349"/>
        <v>0</v>
      </c>
      <c r="R608" s="54">
        <f t="shared" si="349"/>
        <v>0</v>
      </c>
      <c r="S608" s="54">
        <f t="shared" si="349"/>
        <v>0</v>
      </c>
      <c r="T608" s="54">
        <f t="shared" si="349"/>
        <v>0</v>
      </c>
      <c r="U608" s="54">
        <f t="shared" si="349"/>
        <v>0</v>
      </c>
      <c r="V608" s="54"/>
      <c r="W608" s="54"/>
      <c r="X608" s="54">
        <f t="shared" si="349"/>
        <v>0</v>
      </c>
      <c r="Y608" s="54">
        <f t="shared" si="349"/>
        <v>0</v>
      </c>
      <c r="Z608" s="54">
        <f t="shared" si="349"/>
        <v>0</v>
      </c>
      <c r="AA608" s="54">
        <f t="shared" si="349"/>
        <v>0</v>
      </c>
      <c r="AB608" s="54">
        <f t="shared" si="349"/>
        <v>0</v>
      </c>
      <c r="AC608" s="54">
        <f t="shared" si="349"/>
        <v>0</v>
      </c>
      <c r="AD608" s="54">
        <f t="shared" si="349"/>
        <v>29.099999999999994</v>
      </c>
      <c r="AE608" s="54">
        <f t="shared" si="349"/>
        <v>0</v>
      </c>
      <c r="AF608" s="54">
        <f t="shared" si="349"/>
        <v>0</v>
      </c>
      <c r="AG608" s="54">
        <f t="shared" si="349"/>
        <v>0</v>
      </c>
      <c r="AH608" s="54">
        <f t="shared" si="349"/>
        <v>0</v>
      </c>
      <c r="AI608" s="54">
        <f t="shared" si="349"/>
        <v>0</v>
      </c>
      <c r="AJ608" s="54">
        <f t="shared" si="349"/>
        <v>0</v>
      </c>
      <c r="AK608" s="54">
        <f t="shared" si="349"/>
        <v>0</v>
      </c>
      <c r="AL608" s="54">
        <f t="shared" si="349"/>
        <v>0</v>
      </c>
      <c r="AM608" s="54">
        <f t="shared" si="349"/>
        <v>0</v>
      </c>
      <c r="AN608" s="54">
        <f t="shared" si="349"/>
        <v>0</v>
      </c>
      <c r="AO608" s="54">
        <f t="shared" si="349"/>
        <v>0</v>
      </c>
      <c r="AP608" s="54">
        <f t="shared" si="349"/>
        <v>0</v>
      </c>
      <c r="AQ608" s="54">
        <f t="shared" si="349"/>
        <v>0</v>
      </c>
      <c r="AR608" s="49">
        <f t="shared" si="345"/>
        <v>2611.6000000000004</v>
      </c>
      <c r="AT608" s="46"/>
      <c r="AU608" s="46"/>
      <c r="AV608" s="46"/>
      <c r="AW608" s="46"/>
      <c r="AX608" s="46"/>
      <c r="AY608" s="46"/>
    </row>
    <row r="609" spans="4:51" ht="15.75" hidden="1">
      <c r="D609" s="41"/>
      <c r="E609" s="49"/>
      <c r="F609" s="58"/>
      <c r="G609" s="58"/>
      <c r="H609" s="58"/>
      <c r="I609" s="58"/>
      <c r="J609" s="58"/>
      <c r="K609" s="55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  <c r="AA609" s="56"/>
      <c r="AB609" s="56"/>
      <c r="AC609" s="56"/>
      <c r="AD609" s="56"/>
      <c r="AE609" s="56"/>
      <c r="AF609" s="56"/>
      <c r="AG609" s="56"/>
      <c r="AH609" s="56"/>
      <c r="AI609" s="56"/>
      <c r="AJ609" s="56"/>
      <c r="AK609" s="56"/>
      <c r="AL609" s="56"/>
      <c r="AM609" s="56"/>
      <c r="AN609" s="56"/>
      <c r="AO609" s="56"/>
      <c r="AP609" s="56"/>
      <c r="AQ609" s="56"/>
      <c r="AR609" s="49"/>
      <c r="AT609" s="46"/>
      <c r="AU609" s="46"/>
      <c r="AV609" s="46"/>
      <c r="AW609" s="46"/>
      <c r="AX609" s="46"/>
      <c r="AY609" s="46"/>
    </row>
    <row r="610" spans="4:51" ht="24" customHeight="1" hidden="1">
      <c r="D610" s="41"/>
      <c r="E610" s="49"/>
      <c r="F610" s="58"/>
      <c r="G610" s="58"/>
      <c r="H610" s="58"/>
      <c r="I610" s="58"/>
      <c r="J610" s="58"/>
      <c r="K610" s="55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  <c r="AA610" s="56"/>
      <c r="AB610" s="56"/>
      <c r="AC610" s="56"/>
      <c r="AD610" s="56"/>
      <c r="AE610" s="56"/>
      <c r="AF610" s="56"/>
      <c r="AG610" s="56"/>
      <c r="AH610" s="56"/>
      <c r="AI610" s="56"/>
      <c r="AJ610" s="56"/>
      <c r="AK610" s="56"/>
      <c r="AL610" s="56"/>
      <c r="AM610" s="56"/>
      <c r="AN610" s="56"/>
      <c r="AO610" s="56"/>
      <c r="AP610" s="56"/>
      <c r="AQ610" s="56"/>
      <c r="AR610" s="49"/>
      <c r="AT610" s="46"/>
      <c r="AU610" s="46"/>
      <c r="AV610" s="46"/>
      <c r="AW610" s="46"/>
      <c r="AX610" s="46"/>
      <c r="AY610" s="46"/>
    </row>
    <row r="611" spans="4:51" ht="22.5" customHeight="1" hidden="1">
      <c r="D611" s="67">
        <v>70732</v>
      </c>
      <c r="E611" s="48"/>
      <c r="F611" s="49"/>
      <c r="G611" s="49"/>
      <c r="H611" s="49"/>
      <c r="I611" s="49"/>
      <c r="J611" s="49"/>
      <c r="K611" s="50">
        <v>0</v>
      </c>
      <c r="L611" s="49">
        <v>0</v>
      </c>
      <c r="M611" s="49"/>
      <c r="N611" s="49">
        <v>0</v>
      </c>
      <c r="O611" s="49">
        <v>0</v>
      </c>
      <c r="P611" s="49">
        <v>0</v>
      </c>
      <c r="Q611" s="49">
        <v>0</v>
      </c>
      <c r="R611" s="49">
        <v>0</v>
      </c>
      <c r="S611" s="49">
        <v>0</v>
      </c>
      <c r="T611" s="49">
        <v>0</v>
      </c>
      <c r="U611" s="49">
        <v>0</v>
      </c>
      <c r="V611" s="49"/>
      <c r="W611" s="49"/>
      <c r="X611" s="49">
        <v>0</v>
      </c>
      <c r="Y611" s="49">
        <v>0</v>
      </c>
      <c r="Z611" s="49">
        <v>0</v>
      </c>
      <c r="AA611" s="49">
        <v>0</v>
      </c>
      <c r="AB611" s="49">
        <v>0</v>
      </c>
      <c r="AC611" s="49">
        <v>0</v>
      </c>
      <c r="AD611" s="49">
        <v>0</v>
      </c>
      <c r="AE611" s="49">
        <v>0</v>
      </c>
      <c r="AF611" s="49">
        <v>0</v>
      </c>
      <c r="AG611" s="49">
        <v>0</v>
      </c>
      <c r="AH611" s="49">
        <v>0</v>
      </c>
      <c r="AI611" s="49">
        <v>0</v>
      </c>
      <c r="AJ611" s="49">
        <v>0</v>
      </c>
      <c r="AK611" s="49">
        <v>0</v>
      </c>
      <c r="AL611" s="49">
        <v>0</v>
      </c>
      <c r="AM611" s="49">
        <v>0</v>
      </c>
      <c r="AN611" s="49">
        <v>0</v>
      </c>
      <c r="AO611" s="49">
        <v>0</v>
      </c>
      <c r="AP611" s="49">
        <v>0</v>
      </c>
      <c r="AQ611" s="49">
        <v>0</v>
      </c>
      <c r="AR611" s="49">
        <f t="shared" si="345"/>
        <v>0</v>
      </c>
      <c r="AT611" s="46">
        <f t="shared" si="333"/>
        <v>0</v>
      </c>
      <c r="AU611" s="46">
        <f t="shared" si="333"/>
        <v>0</v>
      </c>
      <c r="AV611" s="46">
        <f t="shared" si="333"/>
        <v>0</v>
      </c>
      <c r="AW611" s="46">
        <f t="shared" si="334"/>
        <v>0</v>
      </c>
      <c r="AX611" s="46">
        <f t="shared" si="335"/>
        <v>0</v>
      </c>
      <c r="AY611" s="46">
        <f t="shared" si="336"/>
        <v>0</v>
      </c>
    </row>
    <row r="612" spans="4:51" ht="15.75" hidden="1">
      <c r="D612" s="51"/>
      <c r="E612" s="52" t="s">
        <v>22</v>
      </c>
      <c r="F612" s="49"/>
      <c r="G612" s="49"/>
      <c r="H612" s="49"/>
      <c r="I612" s="49"/>
      <c r="J612" s="49"/>
      <c r="K612" s="53">
        <f aca="true" t="shared" si="350" ref="K612:AQ612">ROUND((K611*K$2/100),1)</f>
        <v>0</v>
      </c>
      <c r="L612" s="54">
        <f t="shared" si="350"/>
        <v>0</v>
      </c>
      <c r="M612" s="54"/>
      <c r="N612" s="54">
        <f t="shared" si="350"/>
        <v>0</v>
      </c>
      <c r="O612" s="54">
        <f t="shared" si="350"/>
        <v>0</v>
      </c>
      <c r="P612" s="54">
        <f t="shared" si="350"/>
        <v>0</v>
      </c>
      <c r="Q612" s="54">
        <f t="shared" si="350"/>
        <v>0</v>
      </c>
      <c r="R612" s="54">
        <f t="shared" si="350"/>
        <v>0</v>
      </c>
      <c r="S612" s="54">
        <f t="shared" si="350"/>
        <v>0</v>
      </c>
      <c r="T612" s="54">
        <f t="shared" si="350"/>
        <v>0</v>
      </c>
      <c r="U612" s="54">
        <f t="shared" si="350"/>
        <v>0</v>
      </c>
      <c r="V612" s="54"/>
      <c r="W612" s="54"/>
      <c r="X612" s="54">
        <f t="shared" si="350"/>
        <v>0</v>
      </c>
      <c r="Y612" s="54">
        <f t="shared" si="350"/>
        <v>0</v>
      </c>
      <c r="Z612" s="54">
        <f t="shared" si="350"/>
        <v>0</v>
      </c>
      <c r="AA612" s="54">
        <f t="shared" si="350"/>
        <v>0</v>
      </c>
      <c r="AB612" s="54">
        <f t="shared" si="350"/>
        <v>0</v>
      </c>
      <c r="AC612" s="54">
        <f t="shared" si="350"/>
        <v>0</v>
      </c>
      <c r="AD612" s="54">
        <f t="shared" si="350"/>
        <v>0</v>
      </c>
      <c r="AE612" s="54">
        <f t="shared" si="350"/>
        <v>0</v>
      </c>
      <c r="AF612" s="54">
        <f t="shared" si="350"/>
        <v>0</v>
      </c>
      <c r="AG612" s="54">
        <f t="shared" si="350"/>
        <v>0</v>
      </c>
      <c r="AH612" s="54">
        <f t="shared" si="350"/>
        <v>0</v>
      </c>
      <c r="AI612" s="54">
        <f t="shared" si="350"/>
        <v>0</v>
      </c>
      <c r="AJ612" s="54">
        <f t="shared" si="350"/>
        <v>0</v>
      </c>
      <c r="AK612" s="54">
        <f t="shared" si="350"/>
        <v>0</v>
      </c>
      <c r="AL612" s="54">
        <f t="shared" si="350"/>
        <v>0</v>
      </c>
      <c r="AM612" s="54">
        <f t="shared" si="350"/>
        <v>0</v>
      </c>
      <c r="AN612" s="54">
        <f t="shared" si="350"/>
        <v>0</v>
      </c>
      <c r="AO612" s="54">
        <f t="shared" si="350"/>
        <v>0</v>
      </c>
      <c r="AP612" s="54">
        <f t="shared" si="350"/>
        <v>0</v>
      </c>
      <c r="AQ612" s="54">
        <f t="shared" si="350"/>
        <v>0</v>
      </c>
      <c r="AR612" s="49">
        <f t="shared" si="345"/>
        <v>0</v>
      </c>
      <c r="AS612" s="1" t="b">
        <f>SUM(K611:Z611)=AR611</f>
        <v>1</v>
      </c>
      <c r="AT612" s="46">
        <f t="shared" si="333"/>
        <v>0</v>
      </c>
      <c r="AU612" s="46">
        <f t="shared" si="333"/>
        <v>0</v>
      </c>
      <c r="AV612" s="46">
        <f t="shared" si="333"/>
        <v>0</v>
      </c>
      <c r="AW612" s="46">
        <f t="shared" si="334"/>
        <v>0</v>
      </c>
      <c r="AX612" s="46">
        <f t="shared" si="335"/>
        <v>0</v>
      </c>
      <c r="AY612" s="46">
        <f t="shared" si="336"/>
        <v>0</v>
      </c>
    </row>
    <row r="613" spans="4:51" ht="15.75" hidden="1">
      <c r="D613" s="51"/>
      <c r="E613" s="52" t="s">
        <v>23</v>
      </c>
      <c r="F613" s="58"/>
      <c r="G613" s="58"/>
      <c r="H613" s="58"/>
      <c r="I613" s="58"/>
      <c r="J613" s="58"/>
      <c r="K613" s="53">
        <f aca="true" t="shared" si="351" ref="K613:AQ613">ROUND((K611*K$3/100),1)</f>
        <v>0</v>
      </c>
      <c r="L613" s="54">
        <f t="shared" si="351"/>
        <v>0</v>
      </c>
      <c r="M613" s="54"/>
      <c r="N613" s="54">
        <f t="shared" si="351"/>
        <v>0</v>
      </c>
      <c r="O613" s="54">
        <f t="shared" si="351"/>
        <v>0</v>
      </c>
      <c r="P613" s="54">
        <f t="shared" si="351"/>
        <v>0</v>
      </c>
      <c r="Q613" s="54">
        <f t="shared" si="351"/>
        <v>0</v>
      </c>
      <c r="R613" s="54">
        <f t="shared" si="351"/>
        <v>0</v>
      </c>
      <c r="S613" s="54">
        <f t="shared" si="351"/>
        <v>0</v>
      </c>
      <c r="T613" s="54">
        <f t="shared" si="351"/>
        <v>0</v>
      </c>
      <c r="U613" s="54">
        <f t="shared" si="351"/>
        <v>0</v>
      </c>
      <c r="V613" s="54"/>
      <c r="W613" s="54"/>
      <c r="X613" s="54">
        <f t="shared" si="351"/>
        <v>0</v>
      </c>
      <c r="Y613" s="54">
        <f t="shared" si="351"/>
        <v>0</v>
      </c>
      <c r="Z613" s="54">
        <f t="shared" si="351"/>
        <v>0</v>
      </c>
      <c r="AA613" s="54">
        <f t="shared" si="351"/>
        <v>0</v>
      </c>
      <c r="AB613" s="54">
        <f t="shared" si="351"/>
        <v>0</v>
      </c>
      <c r="AC613" s="54">
        <f t="shared" si="351"/>
        <v>0</v>
      </c>
      <c r="AD613" s="54">
        <f t="shared" si="351"/>
        <v>0</v>
      </c>
      <c r="AE613" s="54">
        <f t="shared" si="351"/>
        <v>0</v>
      </c>
      <c r="AF613" s="54">
        <f t="shared" si="351"/>
        <v>0</v>
      </c>
      <c r="AG613" s="54">
        <f t="shared" si="351"/>
        <v>0</v>
      </c>
      <c r="AH613" s="54">
        <f t="shared" si="351"/>
        <v>0</v>
      </c>
      <c r="AI613" s="54">
        <f t="shared" si="351"/>
        <v>0</v>
      </c>
      <c r="AJ613" s="54">
        <f t="shared" si="351"/>
        <v>0</v>
      </c>
      <c r="AK613" s="54">
        <f t="shared" si="351"/>
        <v>0</v>
      </c>
      <c r="AL613" s="54">
        <f t="shared" si="351"/>
        <v>0</v>
      </c>
      <c r="AM613" s="54">
        <f t="shared" si="351"/>
        <v>0</v>
      </c>
      <c r="AN613" s="54">
        <f t="shared" si="351"/>
        <v>0</v>
      </c>
      <c r="AO613" s="54">
        <f t="shared" si="351"/>
        <v>0</v>
      </c>
      <c r="AP613" s="54">
        <f t="shared" si="351"/>
        <v>0</v>
      </c>
      <c r="AQ613" s="54">
        <f t="shared" si="351"/>
        <v>0</v>
      </c>
      <c r="AR613" s="49">
        <f t="shared" si="345"/>
        <v>0</v>
      </c>
      <c r="AS613" s="1"/>
      <c r="AT613" s="46">
        <f t="shared" si="333"/>
        <v>0</v>
      </c>
      <c r="AU613" s="46">
        <f t="shared" si="333"/>
        <v>0</v>
      </c>
      <c r="AV613" s="46">
        <f t="shared" si="333"/>
        <v>0</v>
      </c>
      <c r="AW613" s="46">
        <f t="shared" si="334"/>
        <v>0</v>
      </c>
      <c r="AX613" s="46">
        <f t="shared" si="335"/>
        <v>0</v>
      </c>
      <c r="AY613" s="46">
        <f t="shared" si="336"/>
        <v>0</v>
      </c>
    </row>
    <row r="614" spans="4:51" ht="15.75" hidden="1">
      <c r="D614" s="51"/>
      <c r="E614" s="52" t="s">
        <v>24</v>
      </c>
      <c r="F614" s="58"/>
      <c r="G614" s="58"/>
      <c r="H614" s="58"/>
      <c r="I614" s="58"/>
      <c r="J614" s="58"/>
      <c r="K614" s="53">
        <f aca="true" t="shared" si="352" ref="K614:AQ614">ROUND((K611*K$4/100),1)</f>
        <v>0</v>
      </c>
      <c r="L614" s="54">
        <f t="shared" si="352"/>
        <v>0</v>
      </c>
      <c r="M614" s="54"/>
      <c r="N614" s="54">
        <f t="shared" si="352"/>
        <v>0</v>
      </c>
      <c r="O614" s="54">
        <f t="shared" si="352"/>
        <v>0</v>
      </c>
      <c r="P614" s="54">
        <f t="shared" si="352"/>
        <v>0</v>
      </c>
      <c r="Q614" s="54">
        <f t="shared" si="352"/>
        <v>0</v>
      </c>
      <c r="R614" s="54">
        <f t="shared" si="352"/>
        <v>0</v>
      </c>
      <c r="S614" s="54">
        <f t="shared" si="352"/>
        <v>0</v>
      </c>
      <c r="T614" s="54">
        <f t="shared" si="352"/>
        <v>0</v>
      </c>
      <c r="U614" s="54">
        <f t="shared" si="352"/>
        <v>0</v>
      </c>
      <c r="V614" s="54"/>
      <c r="W614" s="54"/>
      <c r="X614" s="54">
        <f t="shared" si="352"/>
        <v>0</v>
      </c>
      <c r="Y614" s="54">
        <f t="shared" si="352"/>
        <v>0</v>
      </c>
      <c r="Z614" s="54">
        <f t="shared" si="352"/>
        <v>0</v>
      </c>
      <c r="AA614" s="54">
        <f t="shared" si="352"/>
        <v>0</v>
      </c>
      <c r="AB614" s="54">
        <f t="shared" si="352"/>
        <v>0</v>
      </c>
      <c r="AC614" s="54">
        <f t="shared" si="352"/>
        <v>0</v>
      </c>
      <c r="AD614" s="54">
        <f t="shared" si="352"/>
        <v>0</v>
      </c>
      <c r="AE614" s="54">
        <f t="shared" si="352"/>
        <v>0</v>
      </c>
      <c r="AF614" s="54">
        <f t="shared" si="352"/>
        <v>0</v>
      </c>
      <c r="AG614" s="54">
        <f t="shared" si="352"/>
        <v>0</v>
      </c>
      <c r="AH614" s="54">
        <f t="shared" si="352"/>
        <v>0</v>
      </c>
      <c r="AI614" s="54">
        <f t="shared" si="352"/>
        <v>0</v>
      </c>
      <c r="AJ614" s="54">
        <f t="shared" si="352"/>
        <v>0</v>
      </c>
      <c r="AK614" s="54">
        <f t="shared" si="352"/>
        <v>0</v>
      </c>
      <c r="AL614" s="54">
        <f t="shared" si="352"/>
        <v>0</v>
      </c>
      <c r="AM614" s="54">
        <f t="shared" si="352"/>
        <v>0</v>
      </c>
      <c r="AN614" s="54">
        <f t="shared" si="352"/>
        <v>0</v>
      </c>
      <c r="AO614" s="54">
        <f t="shared" si="352"/>
        <v>0</v>
      </c>
      <c r="AP614" s="54">
        <f t="shared" si="352"/>
        <v>0</v>
      </c>
      <c r="AQ614" s="54">
        <f t="shared" si="352"/>
        <v>0</v>
      </c>
      <c r="AR614" s="49">
        <f t="shared" si="345"/>
        <v>0</v>
      </c>
      <c r="AS614" s="1"/>
      <c r="AT614" s="46">
        <f t="shared" si="333"/>
        <v>0</v>
      </c>
      <c r="AU614" s="46">
        <f t="shared" si="333"/>
        <v>0</v>
      </c>
      <c r="AV614" s="46">
        <f t="shared" si="333"/>
        <v>0</v>
      </c>
      <c r="AW614" s="46">
        <f t="shared" si="334"/>
        <v>0</v>
      </c>
      <c r="AX614" s="46">
        <f t="shared" si="335"/>
        <v>0</v>
      </c>
      <c r="AY614" s="46">
        <f t="shared" si="336"/>
        <v>0</v>
      </c>
    </row>
    <row r="615" spans="4:51" ht="15.75" hidden="1">
      <c r="D615" s="51" t="s">
        <v>25</v>
      </c>
      <c r="E615" s="52" t="s">
        <v>26</v>
      </c>
      <c r="F615" s="58"/>
      <c r="G615" s="58"/>
      <c r="H615" s="58"/>
      <c r="I615" s="58"/>
      <c r="J615" s="58"/>
      <c r="K615" s="53">
        <f aca="true" t="shared" si="353" ref="K615:AQ615">K611-K612-K613-K614</f>
        <v>0</v>
      </c>
      <c r="L615" s="54">
        <f t="shared" si="353"/>
        <v>0</v>
      </c>
      <c r="M615" s="54"/>
      <c r="N615" s="54">
        <f t="shared" si="353"/>
        <v>0</v>
      </c>
      <c r="O615" s="54">
        <f t="shared" si="353"/>
        <v>0</v>
      </c>
      <c r="P615" s="54">
        <f t="shared" si="353"/>
        <v>0</v>
      </c>
      <c r="Q615" s="54">
        <f t="shared" si="353"/>
        <v>0</v>
      </c>
      <c r="R615" s="54">
        <f t="shared" si="353"/>
        <v>0</v>
      </c>
      <c r="S615" s="54">
        <f t="shared" si="353"/>
        <v>0</v>
      </c>
      <c r="T615" s="54">
        <f t="shared" si="353"/>
        <v>0</v>
      </c>
      <c r="U615" s="54">
        <f t="shared" si="353"/>
        <v>0</v>
      </c>
      <c r="V615" s="54"/>
      <c r="W615" s="54"/>
      <c r="X615" s="54">
        <f t="shared" si="353"/>
        <v>0</v>
      </c>
      <c r="Y615" s="54">
        <f t="shared" si="353"/>
        <v>0</v>
      </c>
      <c r="Z615" s="54">
        <f t="shared" si="353"/>
        <v>0</v>
      </c>
      <c r="AA615" s="54">
        <f t="shared" si="353"/>
        <v>0</v>
      </c>
      <c r="AB615" s="54">
        <f t="shared" si="353"/>
        <v>0</v>
      </c>
      <c r="AC615" s="54">
        <f t="shared" si="353"/>
        <v>0</v>
      </c>
      <c r="AD615" s="54">
        <f t="shared" si="353"/>
        <v>0</v>
      </c>
      <c r="AE615" s="54">
        <f t="shared" si="353"/>
        <v>0</v>
      </c>
      <c r="AF615" s="54">
        <f t="shared" si="353"/>
        <v>0</v>
      </c>
      <c r="AG615" s="54">
        <f t="shared" si="353"/>
        <v>0</v>
      </c>
      <c r="AH615" s="54">
        <f t="shared" si="353"/>
        <v>0</v>
      </c>
      <c r="AI615" s="54">
        <f t="shared" si="353"/>
        <v>0</v>
      </c>
      <c r="AJ615" s="54">
        <f t="shared" si="353"/>
        <v>0</v>
      </c>
      <c r="AK615" s="54">
        <f t="shared" si="353"/>
        <v>0</v>
      </c>
      <c r="AL615" s="54">
        <f t="shared" si="353"/>
        <v>0</v>
      </c>
      <c r="AM615" s="54">
        <f t="shared" si="353"/>
        <v>0</v>
      </c>
      <c r="AN615" s="54">
        <f t="shared" si="353"/>
        <v>0</v>
      </c>
      <c r="AO615" s="54">
        <f t="shared" si="353"/>
        <v>0</v>
      </c>
      <c r="AP615" s="54">
        <f t="shared" si="353"/>
        <v>0</v>
      </c>
      <c r="AQ615" s="54">
        <f t="shared" si="353"/>
        <v>0</v>
      </c>
      <c r="AR615" s="49">
        <f t="shared" si="345"/>
        <v>0</v>
      </c>
      <c r="AS615" s="1"/>
      <c r="AT615" s="46">
        <f t="shared" si="333"/>
        <v>0</v>
      </c>
      <c r="AU615" s="46">
        <f t="shared" si="333"/>
        <v>0</v>
      </c>
      <c r="AV615" s="46">
        <f t="shared" si="333"/>
        <v>0</v>
      </c>
      <c r="AW615" s="46">
        <f t="shared" si="334"/>
        <v>0</v>
      </c>
      <c r="AX615" s="46">
        <f t="shared" si="335"/>
        <v>0</v>
      </c>
      <c r="AY615" s="46">
        <f t="shared" si="336"/>
        <v>0</v>
      </c>
    </row>
    <row r="616" spans="4:51" ht="15.75" hidden="1">
      <c r="D616" s="41"/>
      <c r="E616" s="49"/>
      <c r="F616" s="58"/>
      <c r="G616" s="58"/>
      <c r="H616" s="58"/>
      <c r="I616" s="58"/>
      <c r="J616" s="58"/>
      <c r="K616" s="55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  <c r="AA616" s="56"/>
      <c r="AB616" s="56"/>
      <c r="AC616" s="56"/>
      <c r="AD616" s="56"/>
      <c r="AE616" s="56"/>
      <c r="AF616" s="56"/>
      <c r="AG616" s="56"/>
      <c r="AH616" s="56"/>
      <c r="AI616" s="56"/>
      <c r="AJ616" s="56"/>
      <c r="AK616" s="56"/>
      <c r="AL616" s="56"/>
      <c r="AM616" s="56"/>
      <c r="AN616" s="56"/>
      <c r="AO616" s="56"/>
      <c r="AP616" s="56"/>
      <c r="AQ616" s="56"/>
      <c r="AR616" s="49">
        <f t="shared" si="345"/>
        <v>0</v>
      </c>
      <c r="AT616" s="46">
        <f t="shared" si="333"/>
        <v>0</v>
      </c>
      <c r="AU616" s="46">
        <f t="shared" si="333"/>
        <v>0</v>
      </c>
      <c r="AV616" s="46">
        <f t="shared" si="333"/>
        <v>0</v>
      </c>
      <c r="AW616" s="46">
        <f t="shared" si="334"/>
        <v>0</v>
      </c>
      <c r="AX616" s="46">
        <f t="shared" si="335"/>
        <v>0</v>
      </c>
      <c r="AY616" s="46">
        <f t="shared" si="336"/>
        <v>0</v>
      </c>
    </row>
    <row r="617" spans="4:51" ht="15.75" hidden="1">
      <c r="D617" s="41"/>
      <c r="E617" s="49"/>
      <c r="F617" s="58"/>
      <c r="G617" s="58"/>
      <c r="H617" s="58"/>
      <c r="I617" s="58"/>
      <c r="J617" s="58"/>
      <c r="K617" s="55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  <c r="AA617" s="56"/>
      <c r="AB617" s="56"/>
      <c r="AC617" s="56"/>
      <c r="AD617" s="56"/>
      <c r="AE617" s="56"/>
      <c r="AF617" s="56"/>
      <c r="AG617" s="56"/>
      <c r="AH617" s="56"/>
      <c r="AI617" s="56"/>
      <c r="AJ617" s="56"/>
      <c r="AK617" s="56"/>
      <c r="AL617" s="56"/>
      <c r="AM617" s="56"/>
      <c r="AN617" s="56"/>
      <c r="AO617" s="56"/>
      <c r="AP617" s="56"/>
      <c r="AQ617" s="56"/>
      <c r="AR617" s="49">
        <f t="shared" si="345"/>
        <v>0</v>
      </c>
      <c r="AT617" s="46">
        <f t="shared" si="333"/>
        <v>0</v>
      </c>
      <c r="AU617" s="46">
        <f t="shared" si="333"/>
        <v>0</v>
      </c>
      <c r="AV617" s="46">
        <f t="shared" si="333"/>
        <v>0</v>
      </c>
      <c r="AW617" s="46">
        <f t="shared" si="334"/>
        <v>0</v>
      </c>
      <c r="AX617" s="46">
        <f t="shared" si="335"/>
        <v>0</v>
      </c>
      <c r="AY617" s="46">
        <f t="shared" si="336"/>
        <v>0</v>
      </c>
    </row>
    <row r="618" spans="4:51" ht="15.75" hidden="1">
      <c r="D618" s="67">
        <v>70732</v>
      </c>
      <c r="E618" s="48"/>
      <c r="F618" s="49"/>
      <c r="G618" s="49"/>
      <c r="H618" s="49"/>
      <c r="I618" s="49"/>
      <c r="J618" s="49"/>
      <c r="K618" s="50">
        <v>0</v>
      </c>
      <c r="L618" s="49">
        <v>0</v>
      </c>
      <c r="M618" s="49"/>
      <c r="N618" s="49">
        <v>0</v>
      </c>
      <c r="O618" s="49">
        <v>0</v>
      </c>
      <c r="P618" s="49">
        <v>0</v>
      </c>
      <c r="Q618" s="49">
        <v>0</v>
      </c>
      <c r="R618" s="49">
        <v>0</v>
      </c>
      <c r="S618" s="49">
        <v>0</v>
      </c>
      <c r="T618" s="49">
        <v>0</v>
      </c>
      <c r="U618" s="49">
        <v>0</v>
      </c>
      <c r="V618" s="49"/>
      <c r="W618" s="49"/>
      <c r="X618" s="49">
        <v>0</v>
      </c>
      <c r="Y618" s="49">
        <v>0</v>
      </c>
      <c r="Z618" s="49">
        <v>0</v>
      </c>
      <c r="AA618" s="49">
        <v>0</v>
      </c>
      <c r="AB618" s="49">
        <v>0</v>
      </c>
      <c r="AC618" s="49">
        <v>0</v>
      </c>
      <c r="AD618" s="49">
        <v>0</v>
      </c>
      <c r="AE618" s="49">
        <v>0</v>
      </c>
      <c r="AF618" s="49">
        <v>0</v>
      </c>
      <c r="AG618" s="49">
        <v>0</v>
      </c>
      <c r="AH618" s="49">
        <v>0</v>
      </c>
      <c r="AI618" s="49">
        <v>0</v>
      </c>
      <c r="AJ618" s="49">
        <v>0</v>
      </c>
      <c r="AK618" s="49">
        <v>0</v>
      </c>
      <c r="AL618" s="49">
        <v>0</v>
      </c>
      <c r="AM618" s="49">
        <v>0</v>
      </c>
      <c r="AN618" s="49">
        <v>0</v>
      </c>
      <c r="AO618" s="49">
        <v>0</v>
      </c>
      <c r="AP618" s="49">
        <v>0</v>
      </c>
      <c r="AQ618" s="49">
        <v>0</v>
      </c>
      <c r="AR618" s="49">
        <f t="shared" si="345"/>
        <v>0</v>
      </c>
      <c r="AT618" s="46">
        <f t="shared" si="333"/>
        <v>0</v>
      </c>
      <c r="AU618" s="46">
        <f t="shared" si="333"/>
        <v>0</v>
      </c>
      <c r="AV618" s="46">
        <f t="shared" si="333"/>
        <v>0</v>
      </c>
      <c r="AW618" s="46">
        <f t="shared" si="334"/>
        <v>0</v>
      </c>
      <c r="AX618" s="46">
        <f t="shared" si="335"/>
        <v>0</v>
      </c>
      <c r="AY618" s="46">
        <f t="shared" si="336"/>
        <v>0</v>
      </c>
    </row>
    <row r="619" spans="4:51" s="72" customFormat="1" ht="15.75" hidden="1">
      <c r="D619" s="51"/>
      <c r="E619" s="52" t="s">
        <v>22</v>
      </c>
      <c r="F619" s="49"/>
      <c r="G619" s="49"/>
      <c r="H619" s="49"/>
      <c r="I619" s="49"/>
      <c r="J619" s="49"/>
      <c r="K619" s="53">
        <f aca="true" t="shared" si="354" ref="K619:AQ619">ROUND((K618*K$2/100),1)</f>
        <v>0</v>
      </c>
      <c r="L619" s="54">
        <f t="shared" si="354"/>
        <v>0</v>
      </c>
      <c r="M619" s="54"/>
      <c r="N619" s="54">
        <f t="shared" si="354"/>
        <v>0</v>
      </c>
      <c r="O619" s="54">
        <f t="shared" si="354"/>
        <v>0</v>
      </c>
      <c r="P619" s="54">
        <f t="shared" si="354"/>
        <v>0</v>
      </c>
      <c r="Q619" s="54">
        <f t="shared" si="354"/>
        <v>0</v>
      </c>
      <c r="R619" s="54">
        <f t="shared" si="354"/>
        <v>0</v>
      </c>
      <c r="S619" s="54">
        <f t="shared" si="354"/>
        <v>0</v>
      </c>
      <c r="T619" s="54">
        <f t="shared" si="354"/>
        <v>0</v>
      </c>
      <c r="U619" s="54">
        <f t="shared" si="354"/>
        <v>0</v>
      </c>
      <c r="V619" s="54"/>
      <c r="W619" s="54"/>
      <c r="X619" s="54">
        <f t="shared" si="354"/>
        <v>0</v>
      </c>
      <c r="Y619" s="54">
        <f t="shared" si="354"/>
        <v>0</v>
      </c>
      <c r="Z619" s="54">
        <f t="shared" si="354"/>
        <v>0</v>
      </c>
      <c r="AA619" s="54">
        <f t="shared" si="354"/>
        <v>0</v>
      </c>
      <c r="AB619" s="54">
        <f t="shared" si="354"/>
        <v>0</v>
      </c>
      <c r="AC619" s="54">
        <f t="shared" si="354"/>
        <v>0</v>
      </c>
      <c r="AD619" s="54">
        <f t="shared" si="354"/>
        <v>0</v>
      </c>
      <c r="AE619" s="54">
        <f t="shared" si="354"/>
        <v>0</v>
      </c>
      <c r="AF619" s="54">
        <f t="shared" si="354"/>
        <v>0</v>
      </c>
      <c r="AG619" s="54">
        <f t="shared" si="354"/>
        <v>0</v>
      </c>
      <c r="AH619" s="54">
        <f t="shared" si="354"/>
        <v>0</v>
      </c>
      <c r="AI619" s="54">
        <f t="shared" si="354"/>
        <v>0</v>
      </c>
      <c r="AJ619" s="54">
        <f t="shared" si="354"/>
        <v>0</v>
      </c>
      <c r="AK619" s="54">
        <f t="shared" si="354"/>
        <v>0</v>
      </c>
      <c r="AL619" s="54">
        <f t="shared" si="354"/>
        <v>0</v>
      </c>
      <c r="AM619" s="54">
        <f t="shared" si="354"/>
        <v>0</v>
      </c>
      <c r="AN619" s="54">
        <f t="shared" si="354"/>
        <v>0</v>
      </c>
      <c r="AO619" s="54">
        <f t="shared" si="354"/>
        <v>0</v>
      </c>
      <c r="AP619" s="54">
        <f t="shared" si="354"/>
        <v>0</v>
      </c>
      <c r="AQ619" s="54">
        <f t="shared" si="354"/>
        <v>0</v>
      </c>
      <c r="AR619" s="49">
        <f t="shared" si="345"/>
        <v>0</v>
      </c>
      <c r="AS619" s="1" t="b">
        <f>SUM(K618:Z618)=AR618</f>
        <v>1</v>
      </c>
      <c r="AT619" s="46">
        <f t="shared" si="333"/>
        <v>0</v>
      </c>
      <c r="AU619" s="46">
        <f t="shared" si="333"/>
        <v>0</v>
      </c>
      <c r="AV619" s="46">
        <f t="shared" si="333"/>
        <v>0</v>
      </c>
      <c r="AW619" s="46">
        <f t="shared" si="334"/>
        <v>0</v>
      </c>
      <c r="AX619" s="46">
        <f t="shared" si="335"/>
        <v>0</v>
      </c>
      <c r="AY619" s="46">
        <f t="shared" si="336"/>
        <v>0</v>
      </c>
    </row>
    <row r="620" spans="4:51" s="1" customFormat="1" ht="15.75" hidden="1">
      <c r="D620" s="51"/>
      <c r="E620" s="52" t="s">
        <v>23</v>
      </c>
      <c r="F620" s="49"/>
      <c r="G620" s="49"/>
      <c r="H620" s="49"/>
      <c r="I620" s="49"/>
      <c r="J620" s="49"/>
      <c r="K620" s="53">
        <f aca="true" t="shared" si="355" ref="K620:AQ620">ROUND((K618*K$3/100),1)</f>
        <v>0</v>
      </c>
      <c r="L620" s="54">
        <f t="shared" si="355"/>
        <v>0</v>
      </c>
      <c r="M620" s="54"/>
      <c r="N620" s="54">
        <f t="shared" si="355"/>
        <v>0</v>
      </c>
      <c r="O620" s="54">
        <f t="shared" si="355"/>
        <v>0</v>
      </c>
      <c r="P620" s="54">
        <f t="shared" si="355"/>
        <v>0</v>
      </c>
      <c r="Q620" s="54">
        <f t="shared" si="355"/>
        <v>0</v>
      </c>
      <c r="R620" s="54">
        <f t="shared" si="355"/>
        <v>0</v>
      </c>
      <c r="S620" s="54">
        <f t="shared" si="355"/>
        <v>0</v>
      </c>
      <c r="T620" s="54">
        <f t="shared" si="355"/>
        <v>0</v>
      </c>
      <c r="U620" s="54">
        <f t="shared" si="355"/>
        <v>0</v>
      </c>
      <c r="V620" s="54"/>
      <c r="W620" s="54"/>
      <c r="X620" s="54">
        <f t="shared" si="355"/>
        <v>0</v>
      </c>
      <c r="Y620" s="54">
        <f t="shared" si="355"/>
        <v>0</v>
      </c>
      <c r="Z620" s="54">
        <f t="shared" si="355"/>
        <v>0</v>
      </c>
      <c r="AA620" s="54">
        <f t="shared" si="355"/>
        <v>0</v>
      </c>
      <c r="AB620" s="54">
        <f t="shared" si="355"/>
        <v>0</v>
      </c>
      <c r="AC620" s="54">
        <f t="shared" si="355"/>
        <v>0</v>
      </c>
      <c r="AD620" s="54">
        <f t="shared" si="355"/>
        <v>0</v>
      </c>
      <c r="AE620" s="54">
        <f t="shared" si="355"/>
        <v>0</v>
      </c>
      <c r="AF620" s="54">
        <f t="shared" si="355"/>
        <v>0</v>
      </c>
      <c r="AG620" s="54">
        <f t="shared" si="355"/>
        <v>0</v>
      </c>
      <c r="AH620" s="54">
        <f t="shared" si="355"/>
        <v>0</v>
      </c>
      <c r="AI620" s="54">
        <f t="shared" si="355"/>
        <v>0</v>
      </c>
      <c r="AJ620" s="54">
        <f t="shared" si="355"/>
        <v>0</v>
      </c>
      <c r="AK620" s="54">
        <f t="shared" si="355"/>
        <v>0</v>
      </c>
      <c r="AL620" s="54">
        <f t="shared" si="355"/>
        <v>0</v>
      </c>
      <c r="AM620" s="54">
        <f t="shared" si="355"/>
        <v>0</v>
      </c>
      <c r="AN620" s="54">
        <f t="shared" si="355"/>
        <v>0</v>
      </c>
      <c r="AO620" s="54">
        <f t="shared" si="355"/>
        <v>0</v>
      </c>
      <c r="AP620" s="54">
        <f t="shared" si="355"/>
        <v>0</v>
      </c>
      <c r="AQ620" s="54">
        <f t="shared" si="355"/>
        <v>0</v>
      </c>
      <c r="AR620" s="49">
        <f t="shared" si="345"/>
        <v>0</v>
      </c>
      <c r="AT620" s="46">
        <f t="shared" si="333"/>
        <v>0</v>
      </c>
      <c r="AU620" s="46">
        <f t="shared" si="333"/>
        <v>0</v>
      </c>
      <c r="AV620" s="46">
        <f t="shared" si="333"/>
        <v>0</v>
      </c>
      <c r="AW620" s="46">
        <f t="shared" si="334"/>
        <v>0</v>
      </c>
      <c r="AX620" s="46">
        <f t="shared" si="335"/>
        <v>0</v>
      </c>
      <c r="AY620" s="46">
        <f t="shared" si="336"/>
        <v>0</v>
      </c>
    </row>
    <row r="621" spans="4:51" s="1" customFormat="1" ht="15.75" hidden="1">
      <c r="D621" s="51"/>
      <c r="E621" s="52" t="s">
        <v>24</v>
      </c>
      <c r="F621" s="49"/>
      <c r="G621" s="49"/>
      <c r="H621" s="49"/>
      <c r="I621" s="49"/>
      <c r="J621" s="49"/>
      <c r="K621" s="53">
        <f aca="true" t="shared" si="356" ref="K621:AQ621">ROUND((K618*K$4/100),1)</f>
        <v>0</v>
      </c>
      <c r="L621" s="54">
        <f t="shared" si="356"/>
        <v>0</v>
      </c>
      <c r="M621" s="54"/>
      <c r="N621" s="54">
        <f t="shared" si="356"/>
        <v>0</v>
      </c>
      <c r="O621" s="54">
        <f t="shared" si="356"/>
        <v>0</v>
      </c>
      <c r="P621" s="54">
        <f t="shared" si="356"/>
        <v>0</v>
      </c>
      <c r="Q621" s="54">
        <f t="shared" si="356"/>
        <v>0</v>
      </c>
      <c r="R621" s="54">
        <f t="shared" si="356"/>
        <v>0</v>
      </c>
      <c r="S621" s="54">
        <f t="shared" si="356"/>
        <v>0</v>
      </c>
      <c r="T621" s="54">
        <f t="shared" si="356"/>
        <v>0</v>
      </c>
      <c r="U621" s="54">
        <f t="shared" si="356"/>
        <v>0</v>
      </c>
      <c r="V621" s="54"/>
      <c r="W621" s="54"/>
      <c r="X621" s="54">
        <f t="shared" si="356"/>
        <v>0</v>
      </c>
      <c r="Y621" s="54">
        <f t="shared" si="356"/>
        <v>0</v>
      </c>
      <c r="Z621" s="54">
        <f t="shared" si="356"/>
        <v>0</v>
      </c>
      <c r="AA621" s="54">
        <f t="shared" si="356"/>
        <v>0</v>
      </c>
      <c r="AB621" s="54">
        <f t="shared" si="356"/>
        <v>0</v>
      </c>
      <c r="AC621" s="54">
        <f t="shared" si="356"/>
        <v>0</v>
      </c>
      <c r="AD621" s="54">
        <f t="shared" si="356"/>
        <v>0</v>
      </c>
      <c r="AE621" s="54">
        <f t="shared" si="356"/>
        <v>0</v>
      </c>
      <c r="AF621" s="54">
        <f t="shared" si="356"/>
        <v>0</v>
      </c>
      <c r="AG621" s="54">
        <f t="shared" si="356"/>
        <v>0</v>
      </c>
      <c r="AH621" s="54">
        <f t="shared" si="356"/>
        <v>0</v>
      </c>
      <c r="AI621" s="54">
        <f t="shared" si="356"/>
        <v>0</v>
      </c>
      <c r="AJ621" s="54">
        <f t="shared" si="356"/>
        <v>0</v>
      </c>
      <c r="AK621" s="54">
        <f t="shared" si="356"/>
        <v>0</v>
      </c>
      <c r="AL621" s="54">
        <f t="shared" si="356"/>
        <v>0</v>
      </c>
      <c r="AM621" s="54">
        <f t="shared" si="356"/>
        <v>0</v>
      </c>
      <c r="AN621" s="54">
        <f t="shared" si="356"/>
        <v>0</v>
      </c>
      <c r="AO621" s="54">
        <f t="shared" si="356"/>
        <v>0</v>
      </c>
      <c r="AP621" s="54">
        <f t="shared" si="356"/>
        <v>0</v>
      </c>
      <c r="AQ621" s="54">
        <f t="shared" si="356"/>
        <v>0</v>
      </c>
      <c r="AR621" s="49">
        <f t="shared" si="345"/>
        <v>0</v>
      </c>
      <c r="AT621" s="46">
        <f t="shared" si="333"/>
        <v>0</v>
      </c>
      <c r="AU621" s="46">
        <f t="shared" si="333"/>
        <v>0</v>
      </c>
      <c r="AV621" s="46">
        <f t="shared" si="333"/>
        <v>0</v>
      </c>
      <c r="AW621" s="46">
        <f t="shared" si="334"/>
        <v>0</v>
      </c>
      <c r="AX621" s="46">
        <f t="shared" si="335"/>
        <v>0</v>
      </c>
      <c r="AY621" s="46">
        <f t="shared" si="336"/>
        <v>0</v>
      </c>
    </row>
    <row r="622" spans="4:51" s="1" customFormat="1" ht="15.75" hidden="1">
      <c r="D622" s="51" t="s">
        <v>25</v>
      </c>
      <c r="E622" s="52" t="s">
        <v>26</v>
      </c>
      <c r="F622" s="49"/>
      <c r="G622" s="49"/>
      <c r="H622" s="49"/>
      <c r="I622" s="49"/>
      <c r="J622" s="49"/>
      <c r="K622" s="53">
        <f aca="true" t="shared" si="357" ref="K622:AQ622">K618-K619-K620-K621</f>
        <v>0</v>
      </c>
      <c r="L622" s="54">
        <f t="shared" si="357"/>
        <v>0</v>
      </c>
      <c r="M622" s="54"/>
      <c r="N622" s="54">
        <f t="shared" si="357"/>
        <v>0</v>
      </c>
      <c r="O622" s="54">
        <f t="shared" si="357"/>
        <v>0</v>
      </c>
      <c r="P622" s="54">
        <f t="shared" si="357"/>
        <v>0</v>
      </c>
      <c r="Q622" s="54">
        <f t="shared" si="357"/>
        <v>0</v>
      </c>
      <c r="R622" s="54">
        <f t="shared" si="357"/>
        <v>0</v>
      </c>
      <c r="S622" s="54">
        <f t="shared" si="357"/>
        <v>0</v>
      </c>
      <c r="T622" s="54">
        <f t="shared" si="357"/>
        <v>0</v>
      </c>
      <c r="U622" s="54">
        <f t="shared" si="357"/>
        <v>0</v>
      </c>
      <c r="V622" s="54"/>
      <c r="W622" s="54"/>
      <c r="X622" s="54">
        <f t="shared" si="357"/>
        <v>0</v>
      </c>
      <c r="Y622" s="54">
        <f t="shared" si="357"/>
        <v>0</v>
      </c>
      <c r="Z622" s="54">
        <f t="shared" si="357"/>
        <v>0</v>
      </c>
      <c r="AA622" s="54">
        <f t="shared" si="357"/>
        <v>0</v>
      </c>
      <c r="AB622" s="54">
        <f t="shared" si="357"/>
        <v>0</v>
      </c>
      <c r="AC622" s="54">
        <f t="shared" si="357"/>
        <v>0</v>
      </c>
      <c r="AD622" s="54">
        <f t="shared" si="357"/>
        <v>0</v>
      </c>
      <c r="AE622" s="54">
        <f t="shared" si="357"/>
        <v>0</v>
      </c>
      <c r="AF622" s="54">
        <f t="shared" si="357"/>
        <v>0</v>
      </c>
      <c r="AG622" s="54">
        <f t="shared" si="357"/>
        <v>0</v>
      </c>
      <c r="AH622" s="54">
        <f t="shared" si="357"/>
        <v>0</v>
      </c>
      <c r="AI622" s="54">
        <f t="shared" si="357"/>
        <v>0</v>
      </c>
      <c r="AJ622" s="54">
        <f t="shared" si="357"/>
        <v>0</v>
      </c>
      <c r="AK622" s="54">
        <f t="shared" si="357"/>
        <v>0</v>
      </c>
      <c r="AL622" s="54">
        <f t="shared" si="357"/>
        <v>0</v>
      </c>
      <c r="AM622" s="54">
        <f t="shared" si="357"/>
        <v>0</v>
      </c>
      <c r="AN622" s="54">
        <f t="shared" si="357"/>
        <v>0</v>
      </c>
      <c r="AO622" s="54">
        <f t="shared" si="357"/>
        <v>0</v>
      </c>
      <c r="AP622" s="54">
        <f t="shared" si="357"/>
        <v>0</v>
      </c>
      <c r="AQ622" s="54">
        <f t="shared" si="357"/>
        <v>0</v>
      </c>
      <c r="AR622" s="49">
        <f t="shared" si="345"/>
        <v>0</v>
      </c>
      <c r="AT622" s="46">
        <f t="shared" si="333"/>
        <v>0</v>
      </c>
      <c r="AU622" s="46">
        <f t="shared" si="333"/>
        <v>0</v>
      </c>
      <c r="AV622" s="46">
        <f t="shared" si="333"/>
        <v>0</v>
      </c>
      <c r="AW622" s="46">
        <f t="shared" si="334"/>
        <v>0</v>
      </c>
      <c r="AX622" s="46">
        <f t="shared" si="335"/>
        <v>0</v>
      </c>
      <c r="AY622" s="46">
        <f t="shared" si="336"/>
        <v>0</v>
      </c>
    </row>
    <row r="623" spans="4:51" s="1" customFormat="1" ht="15.75" hidden="1">
      <c r="D623" s="41"/>
      <c r="E623" s="49"/>
      <c r="F623" s="49"/>
      <c r="G623" s="49"/>
      <c r="H623" s="49"/>
      <c r="I623" s="49"/>
      <c r="J623" s="49"/>
      <c r="K623" s="60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  <c r="AR623" s="49">
        <f t="shared" si="345"/>
        <v>0</v>
      </c>
      <c r="AT623" s="46">
        <f t="shared" si="333"/>
        <v>0</v>
      </c>
      <c r="AU623" s="46">
        <f t="shared" si="333"/>
        <v>0</v>
      </c>
      <c r="AV623" s="46">
        <f t="shared" si="333"/>
        <v>0</v>
      </c>
      <c r="AW623" s="46">
        <f t="shared" si="334"/>
        <v>0</v>
      </c>
      <c r="AX623" s="46">
        <f t="shared" si="335"/>
        <v>0</v>
      </c>
      <c r="AY623" s="46">
        <f t="shared" si="336"/>
        <v>0</v>
      </c>
    </row>
    <row r="624" spans="4:51" s="1" customFormat="1" ht="15.75" hidden="1">
      <c r="D624" s="41"/>
      <c r="E624" s="49"/>
      <c r="F624" s="49"/>
      <c r="G624" s="49"/>
      <c r="H624" s="49"/>
      <c r="I624" s="49"/>
      <c r="J624" s="49"/>
      <c r="K624" s="60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  <c r="AR624" s="49">
        <f t="shared" si="345"/>
        <v>0</v>
      </c>
      <c r="AT624" s="46">
        <f t="shared" si="333"/>
        <v>0</v>
      </c>
      <c r="AU624" s="46">
        <f t="shared" si="333"/>
        <v>0</v>
      </c>
      <c r="AV624" s="46">
        <f t="shared" si="333"/>
        <v>0</v>
      </c>
      <c r="AW624" s="46">
        <f t="shared" si="334"/>
        <v>0</v>
      </c>
      <c r="AX624" s="46">
        <f t="shared" si="335"/>
        <v>0</v>
      </c>
      <c r="AY624" s="46">
        <f t="shared" si="336"/>
        <v>0</v>
      </c>
    </row>
    <row r="625" spans="4:51" s="2" customFormat="1" ht="47.25">
      <c r="D625" s="65">
        <v>70742</v>
      </c>
      <c r="E625" s="48" t="s">
        <v>109</v>
      </c>
      <c r="F625" s="49"/>
      <c r="G625" s="49"/>
      <c r="H625" s="49"/>
      <c r="I625" s="49"/>
      <c r="J625" s="49"/>
      <c r="K625" s="50">
        <v>3106.8</v>
      </c>
      <c r="L625" s="49">
        <v>535.9</v>
      </c>
      <c r="M625" s="49">
        <v>1141.4</v>
      </c>
      <c r="N625" s="49"/>
      <c r="O625" s="49"/>
      <c r="P625" s="49"/>
      <c r="Q625" s="49"/>
      <c r="R625" s="49"/>
      <c r="S625" s="49"/>
      <c r="T625" s="49"/>
      <c r="U625" s="49"/>
      <c r="V625" s="49"/>
      <c r="W625" s="49">
        <v>40</v>
      </c>
      <c r="X625" s="49"/>
      <c r="Y625" s="49"/>
      <c r="Z625" s="49"/>
      <c r="AA625" s="49"/>
      <c r="AB625" s="49"/>
      <c r="AC625" s="49"/>
      <c r="AD625" s="49">
        <v>261.5</v>
      </c>
      <c r="AE625" s="49"/>
      <c r="AF625" s="49"/>
      <c r="AG625" s="49"/>
      <c r="AH625" s="49"/>
      <c r="AI625" s="49"/>
      <c r="AJ625" s="49"/>
      <c r="AK625" s="49"/>
      <c r="AL625" s="49"/>
      <c r="AM625" s="49"/>
      <c r="AN625" s="49"/>
      <c r="AO625" s="49"/>
      <c r="AP625" s="49">
        <v>0</v>
      </c>
      <c r="AQ625" s="49">
        <v>0</v>
      </c>
      <c r="AR625" s="49">
        <f t="shared" si="345"/>
        <v>5085.6</v>
      </c>
      <c r="AS625" s="1"/>
      <c r="AT625" s="46">
        <f t="shared" si="333"/>
        <v>258.90000000000003</v>
      </c>
      <c r="AU625" s="46">
        <f t="shared" si="333"/>
        <v>44.65833333333333</v>
      </c>
      <c r="AV625" s="46">
        <f t="shared" si="333"/>
        <v>95.11666666666667</v>
      </c>
      <c r="AW625" s="46">
        <f t="shared" si="334"/>
        <v>3.3333333333333335</v>
      </c>
      <c r="AX625" s="46">
        <f t="shared" si="335"/>
        <v>21.791666666666668</v>
      </c>
      <c r="AY625" s="46"/>
    </row>
    <row r="626" spans="4:51" s="1" customFormat="1" ht="1.5" customHeight="1">
      <c r="D626" s="51"/>
      <c r="E626" s="52" t="s">
        <v>22</v>
      </c>
      <c r="F626" s="49"/>
      <c r="G626" s="49"/>
      <c r="H626" s="49"/>
      <c r="I626" s="49"/>
      <c r="J626" s="49"/>
      <c r="K626" s="53">
        <f aca="true" t="shared" si="358" ref="K626:AQ626">ROUND((K625*K$2/100),1)</f>
        <v>652.4</v>
      </c>
      <c r="L626" s="54">
        <f t="shared" si="358"/>
        <v>109.3</v>
      </c>
      <c r="M626" s="54"/>
      <c r="N626" s="54">
        <f t="shared" si="358"/>
        <v>0</v>
      </c>
      <c r="O626" s="54">
        <f t="shared" si="358"/>
        <v>0</v>
      </c>
      <c r="P626" s="54">
        <f t="shared" si="358"/>
        <v>0</v>
      </c>
      <c r="Q626" s="54">
        <f t="shared" si="358"/>
        <v>0</v>
      </c>
      <c r="R626" s="54">
        <f t="shared" si="358"/>
        <v>0</v>
      </c>
      <c r="S626" s="54">
        <f t="shared" si="358"/>
        <v>0</v>
      </c>
      <c r="T626" s="54">
        <f t="shared" si="358"/>
        <v>0</v>
      </c>
      <c r="U626" s="54">
        <f t="shared" si="358"/>
        <v>0</v>
      </c>
      <c r="V626" s="54"/>
      <c r="W626" s="54"/>
      <c r="X626" s="54">
        <f t="shared" si="358"/>
        <v>0</v>
      </c>
      <c r="Y626" s="54">
        <f t="shared" si="358"/>
        <v>0</v>
      </c>
      <c r="Z626" s="54">
        <f t="shared" si="358"/>
        <v>0</v>
      </c>
      <c r="AA626" s="54">
        <f t="shared" si="358"/>
        <v>0</v>
      </c>
      <c r="AB626" s="54">
        <f t="shared" si="358"/>
        <v>0</v>
      </c>
      <c r="AC626" s="54">
        <f t="shared" si="358"/>
        <v>0</v>
      </c>
      <c r="AD626" s="54">
        <f t="shared" si="358"/>
        <v>135.7</v>
      </c>
      <c r="AE626" s="54">
        <f t="shared" si="358"/>
        <v>0</v>
      </c>
      <c r="AF626" s="54">
        <f t="shared" si="358"/>
        <v>0</v>
      </c>
      <c r="AG626" s="54">
        <f t="shared" si="358"/>
        <v>0</v>
      </c>
      <c r="AH626" s="54">
        <f t="shared" si="358"/>
        <v>0</v>
      </c>
      <c r="AI626" s="54">
        <f t="shared" si="358"/>
        <v>0</v>
      </c>
      <c r="AJ626" s="54"/>
      <c r="AK626" s="54"/>
      <c r="AL626" s="54"/>
      <c r="AM626" s="54"/>
      <c r="AN626" s="54"/>
      <c r="AO626" s="54"/>
      <c r="AP626" s="54">
        <f t="shared" si="358"/>
        <v>0</v>
      </c>
      <c r="AQ626" s="54">
        <f t="shared" si="358"/>
        <v>0</v>
      </c>
      <c r="AR626" s="49">
        <f t="shared" si="345"/>
        <v>897.3999999999999</v>
      </c>
      <c r="AS626" s="1" t="b">
        <f>SUM(K625:AQ625)=AR625</f>
        <v>1</v>
      </c>
      <c r="AT626" s="46"/>
      <c r="AU626" s="46"/>
      <c r="AV626" s="46"/>
      <c r="AW626" s="46"/>
      <c r="AX626" s="46"/>
      <c r="AY626" s="46"/>
    </row>
    <row r="627" spans="4:51" s="1" customFormat="1" ht="15.75" hidden="1">
      <c r="D627" s="51"/>
      <c r="E627" s="52" t="s">
        <v>23</v>
      </c>
      <c r="F627" s="49"/>
      <c r="G627" s="49"/>
      <c r="H627" s="49"/>
      <c r="I627" s="49"/>
      <c r="J627" s="49"/>
      <c r="K627" s="53">
        <f aca="true" t="shared" si="359" ref="K627:AQ627">ROUND((K625*K$3/100),1)</f>
        <v>1000.4</v>
      </c>
      <c r="L627" s="54">
        <f t="shared" si="359"/>
        <v>186.5</v>
      </c>
      <c r="M627" s="54"/>
      <c r="N627" s="54">
        <f t="shared" si="359"/>
        <v>0</v>
      </c>
      <c r="O627" s="54">
        <f t="shared" si="359"/>
        <v>0</v>
      </c>
      <c r="P627" s="54">
        <f t="shared" si="359"/>
        <v>0</v>
      </c>
      <c r="Q627" s="54">
        <f t="shared" si="359"/>
        <v>0</v>
      </c>
      <c r="R627" s="54">
        <f t="shared" si="359"/>
        <v>0</v>
      </c>
      <c r="S627" s="54">
        <f t="shared" si="359"/>
        <v>0</v>
      </c>
      <c r="T627" s="54">
        <f t="shared" si="359"/>
        <v>0</v>
      </c>
      <c r="U627" s="54">
        <f t="shared" si="359"/>
        <v>0</v>
      </c>
      <c r="V627" s="54"/>
      <c r="W627" s="54"/>
      <c r="X627" s="54">
        <f t="shared" si="359"/>
        <v>0</v>
      </c>
      <c r="Y627" s="54">
        <f t="shared" si="359"/>
        <v>0</v>
      </c>
      <c r="Z627" s="54">
        <f t="shared" si="359"/>
        <v>0</v>
      </c>
      <c r="AA627" s="54">
        <f t="shared" si="359"/>
        <v>0</v>
      </c>
      <c r="AB627" s="54">
        <f t="shared" si="359"/>
        <v>0</v>
      </c>
      <c r="AC627" s="54">
        <f t="shared" si="359"/>
        <v>0</v>
      </c>
      <c r="AD627" s="54">
        <f t="shared" si="359"/>
        <v>45</v>
      </c>
      <c r="AE627" s="54">
        <f t="shared" si="359"/>
        <v>0</v>
      </c>
      <c r="AF627" s="54">
        <f t="shared" si="359"/>
        <v>0</v>
      </c>
      <c r="AG627" s="54">
        <f t="shared" si="359"/>
        <v>0</v>
      </c>
      <c r="AH627" s="54">
        <f t="shared" si="359"/>
        <v>0</v>
      </c>
      <c r="AI627" s="54">
        <f t="shared" si="359"/>
        <v>0</v>
      </c>
      <c r="AJ627" s="54"/>
      <c r="AK627" s="54"/>
      <c r="AL627" s="54"/>
      <c r="AM627" s="54"/>
      <c r="AN627" s="54"/>
      <c r="AO627" s="54"/>
      <c r="AP627" s="54">
        <f t="shared" si="359"/>
        <v>0</v>
      </c>
      <c r="AQ627" s="54">
        <f t="shared" si="359"/>
        <v>0</v>
      </c>
      <c r="AR627" s="49">
        <f t="shared" si="345"/>
        <v>1231.9</v>
      </c>
      <c r="AT627" s="46"/>
      <c r="AU627" s="46"/>
      <c r="AV627" s="46"/>
      <c r="AW627" s="46"/>
      <c r="AX627" s="46"/>
      <c r="AY627" s="46"/>
    </row>
    <row r="628" spans="4:51" s="1" customFormat="1" ht="15.75" hidden="1">
      <c r="D628" s="51"/>
      <c r="E628" s="52" t="s">
        <v>24</v>
      </c>
      <c r="F628" s="49"/>
      <c r="G628" s="49"/>
      <c r="H628" s="49"/>
      <c r="I628" s="49"/>
      <c r="J628" s="49"/>
      <c r="K628" s="53">
        <f aca="true" t="shared" si="360" ref="K628:AQ628">ROUND((K625*K$4/100),1)</f>
        <v>593.4</v>
      </c>
      <c r="L628" s="54">
        <f t="shared" si="360"/>
        <v>99.1</v>
      </c>
      <c r="M628" s="54"/>
      <c r="N628" s="54">
        <f t="shared" si="360"/>
        <v>0</v>
      </c>
      <c r="O628" s="54">
        <f t="shared" si="360"/>
        <v>0</v>
      </c>
      <c r="P628" s="54">
        <f t="shared" si="360"/>
        <v>0</v>
      </c>
      <c r="Q628" s="54">
        <f t="shared" si="360"/>
        <v>0</v>
      </c>
      <c r="R628" s="54">
        <f t="shared" si="360"/>
        <v>0</v>
      </c>
      <c r="S628" s="54">
        <f t="shared" si="360"/>
        <v>0</v>
      </c>
      <c r="T628" s="54">
        <f t="shared" si="360"/>
        <v>0</v>
      </c>
      <c r="U628" s="54">
        <f t="shared" si="360"/>
        <v>0</v>
      </c>
      <c r="V628" s="54"/>
      <c r="W628" s="54"/>
      <c r="X628" s="54">
        <f t="shared" si="360"/>
        <v>0</v>
      </c>
      <c r="Y628" s="54">
        <f t="shared" si="360"/>
        <v>0</v>
      </c>
      <c r="Z628" s="54">
        <f t="shared" si="360"/>
        <v>0</v>
      </c>
      <c r="AA628" s="54">
        <f t="shared" si="360"/>
        <v>0</v>
      </c>
      <c r="AB628" s="54">
        <f t="shared" si="360"/>
        <v>0</v>
      </c>
      <c r="AC628" s="54">
        <f t="shared" si="360"/>
        <v>0</v>
      </c>
      <c r="AD628" s="54">
        <f t="shared" si="360"/>
        <v>26.4</v>
      </c>
      <c r="AE628" s="54">
        <f t="shared" si="360"/>
        <v>0</v>
      </c>
      <c r="AF628" s="54">
        <f t="shared" si="360"/>
        <v>0</v>
      </c>
      <c r="AG628" s="54">
        <f t="shared" si="360"/>
        <v>0</v>
      </c>
      <c r="AH628" s="54">
        <f t="shared" si="360"/>
        <v>0</v>
      </c>
      <c r="AI628" s="54">
        <f t="shared" si="360"/>
        <v>0</v>
      </c>
      <c r="AJ628" s="54"/>
      <c r="AK628" s="54"/>
      <c r="AL628" s="54"/>
      <c r="AM628" s="54"/>
      <c r="AN628" s="54"/>
      <c r="AO628" s="54"/>
      <c r="AP628" s="54">
        <f t="shared" si="360"/>
        <v>0</v>
      </c>
      <c r="AQ628" s="54">
        <f t="shared" si="360"/>
        <v>0</v>
      </c>
      <c r="AR628" s="49">
        <f t="shared" si="345"/>
        <v>718.9</v>
      </c>
      <c r="AT628" s="46"/>
      <c r="AU628" s="46"/>
      <c r="AV628" s="46"/>
      <c r="AW628" s="46"/>
      <c r="AX628" s="46"/>
      <c r="AY628" s="46"/>
    </row>
    <row r="629" spans="4:51" s="1" customFormat="1" ht="15.75" hidden="1">
      <c r="D629" s="51" t="s">
        <v>25</v>
      </c>
      <c r="E629" s="52" t="s">
        <v>26</v>
      </c>
      <c r="F629" s="49"/>
      <c r="G629" s="49"/>
      <c r="H629" s="49"/>
      <c r="I629" s="49"/>
      <c r="J629" s="49"/>
      <c r="K629" s="53">
        <f aca="true" t="shared" si="361" ref="K629:AQ629">K625-K626-K627-K628</f>
        <v>860.6</v>
      </c>
      <c r="L629" s="54">
        <f t="shared" si="361"/>
        <v>140.99999999999997</v>
      </c>
      <c r="M629" s="54"/>
      <c r="N629" s="54">
        <f t="shared" si="361"/>
        <v>0</v>
      </c>
      <c r="O629" s="54">
        <f t="shared" si="361"/>
        <v>0</v>
      </c>
      <c r="P629" s="54">
        <f t="shared" si="361"/>
        <v>0</v>
      </c>
      <c r="Q629" s="54">
        <f t="shared" si="361"/>
        <v>0</v>
      </c>
      <c r="R629" s="54">
        <f t="shared" si="361"/>
        <v>0</v>
      </c>
      <c r="S629" s="54">
        <f t="shared" si="361"/>
        <v>0</v>
      </c>
      <c r="T629" s="54">
        <f t="shared" si="361"/>
        <v>0</v>
      </c>
      <c r="U629" s="54">
        <f t="shared" si="361"/>
        <v>0</v>
      </c>
      <c r="V629" s="54"/>
      <c r="W629" s="54"/>
      <c r="X629" s="54">
        <f t="shared" si="361"/>
        <v>0</v>
      </c>
      <c r="Y629" s="54">
        <f t="shared" si="361"/>
        <v>0</v>
      </c>
      <c r="Z629" s="54">
        <f t="shared" si="361"/>
        <v>0</v>
      </c>
      <c r="AA629" s="54">
        <f t="shared" si="361"/>
        <v>0</v>
      </c>
      <c r="AB629" s="54">
        <f t="shared" si="361"/>
        <v>0</v>
      </c>
      <c r="AC629" s="54">
        <f t="shared" si="361"/>
        <v>0</v>
      </c>
      <c r="AD629" s="54">
        <f t="shared" si="361"/>
        <v>54.40000000000001</v>
      </c>
      <c r="AE629" s="54">
        <f t="shared" si="361"/>
        <v>0</v>
      </c>
      <c r="AF629" s="54">
        <f t="shared" si="361"/>
        <v>0</v>
      </c>
      <c r="AG629" s="54">
        <f t="shared" si="361"/>
        <v>0</v>
      </c>
      <c r="AH629" s="54">
        <f t="shared" si="361"/>
        <v>0</v>
      </c>
      <c r="AI629" s="54">
        <f t="shared" si="361"/>
        <v>0</v>
      </c>
      <c r="AJ629" s="54"/>
      <c r="AK629" s="54"/>
      <c r="AL629" s="54"/>
      <c r="AM629" s="54"/>
      <c r="AN629" s="54"/>
      <c r="AO629" s="54"/>
      <c r="AP629" s="54">
        <f t="shared" si="361"/>
        <v>0</v>
      </c>
      <c r="AQ629" s="54">
        <f t="shared" si="361"/>
        <v>0</v>
      </c>
      <c r="AR629" s="49">
        <f t="shared" si="345"/>
        <v>1056</v>
      </c>
      <c r="AT629" s="46"/>
      <c r="AU629" s="46"/>
      <c r="AV629" s="46"/>
      <c r="AW629" s="46"/>
      <c r="AX629" s="46"/>
      <c r="AY629" s="46"/>
    </row>
    <row r="630" spans="4:51" s="1" customFormat="1" ht="15.75" hidden="1">
      <c r="D630" s="41"/>
      <c r="E630" s="49"/>
      <c r="F630" s="49"/>
      <c r="G630" s="49"/>
      <c r="H630" s="49"/>
      <c r="I630" s="49"/>
      <c r="J630" s="49"/>
      <c r="K630" s="60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  <c r="AR630" s="49">
        <f t="shared" si="345"/>
        <v>0</v>
      </c>
      <c r="AT630" s="46"/>
      <c r="AU630" s="46"/>
      <c r="AV630" s="46"/>
      <c r="AW630" s="46"/>
      <c r="AX630" s="46"/>
      <c r="AY630" s="46"/>
    </row>
    <row r="631" spans="4:51" s="1" customFormat="1" ht="6" customHeight="1" hidden="1">
      <c r="D631" s="41"/>
      <c r="E631" s="49"/>
      <c r="F631" s="49"/>
      <c r="G631" s="49"/>
      <c r="H631" s="49"/>
      <c r="I631" s="49"/>
      <c r="J631" s="49"/>
      <c r="K631" s="60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  <c r="AR631" s="49">
        <f t="shared" si="345"/>
        <v>0</v>
      </c>
      <c r="AT631" s="46"/>
      <c r="AU631" s="46"/>
      <c r="AV631" s="46"/>
      <c r="AW631" s="46"/>
      <c r="AX631" s="46"/>
      <c r="AY631" s="46"/>
    </row>
    <row r="632" spans="4:51" s="2" customFormat="1" ht="31.5">
      <c r="D632" s="57">
        <v>70743</v>
      </c>
      <c r="E632" s="63" t="s">
        <v>110</v>
      </c>
      <c r="F632" s="49"/>
      <c r="G632" s="49"/>
      <c r="H632" s="49"/>
      <c r="I632" s="49"/>
      <c r="J632" s="49"/>
      <c r="K632" s="50"/>
      <c r="L632" s="49"/>
      <c r="M632" s="49">
        <v>3577.3</v>
      </c>
      <c r="N632" s="49">
        <v>0</v>
      </c>
      <c r="O632" s="49">
        <v>0</v>
      </c>
      <c r="P632" s="49">
        <v>0</v>
      </c>
      <c r="Q632" s="49">
        <v>0</v>
      </c>
      <c r="R632" s="49">
        <v>0</v>
      </c>
      <c r="S632" s="62"/>
      <c r="T632" s="49">
        <v>0</v>
      </c>
      <c r="U632" s="49">
        <v>0</v>
      </c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  <c r="AG632" s="49"/>
      <c r="AH632" s="49"/>
      <c r="AI632" s="49"/>
      <c r="AJ632" s="49"/>
      <c r="AK632" s="49"/>
      <c r="AL632" s="49"/>
      <c r="AM632" s="49"/>
      <c r="AN632" s="49"/>
      <c r="AO632" s="49"/>
      <c r="AP632" s="49">
        <v>0</v>
      </c>
      <c r="AQ632" s="49">
        <v>0</v>
      </c>
      <c r="AR632" s="49">
        <f t="shared" si="345"/>
        <v>3577.3</v>
      </c>
      <c r="AS632" s="1"/>
      <c r="AT632" s="46"/>
      <c r="AU632" s="46"/>
      <c r="AV632" s="46">
        <f>M632/12</f>
        <v>298.10833333333335</v>
      </c>
      <c r="AW632" s="46"/>
      <c r="AX632" s="46"/>
      <c r="AY632" s="46"/>
    </row>
    <row r="633" spans="4:51" s="1" customFormat="1" ht="0" customHeight="1" hidden="1">
      <c r="D633" s="51"/>
      <c r="E633" s="52" t="s">
        <v>22</v>
      </c>
      <c r="F633" s="49"/>
      <c r="G633" s="49"/>
      <c r="H633" s="49"/>
      <c r="I633" s="49"/>
      <c r="J633" s="49"/>
      <c r="K633" s="53"/>
      <c r="L633" s="54"/>
      <c r="M633" s="54"/>
      <c r="N633" s="54">
        <f aca="true" t="shared" si="362" ref="N633:U633">ROUND((N632*N$2/100),1)</f>
        <v>0</v>
      </c>
      <c r="O633" s="54">
        <f t="shared" si="362"/>
        <v>0</v>
      </c>
      <c r="P633" s="54">
        <f t="shared" si="362"/>
        <v>0</v>
      </c>
      <c r="Q633" s="54">
        <f t="shared" si="362"/>
        <v>0</v>
      </c>
      <c r="R633" s="54">
        <f t="shared" si="362"/>
        <v>0</v>
      </c>
      <c r="S633" s="54"/>
      <c r="T633" s="54">
        <f t="shared" si="362"/>
        <v>0</v>
      </c>
      <c r="U633" s="54">
        <f t="shared" si="362"/>
        <v>0</v>
      </c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>
        <f>ROUND((AP632*AP$2/100),1)</f>
        <v>0</v>
      </c>
      <c r="AQ633" s="54">
        <f>ROUND((AQ632*AQ$2/100),1)</f>
        <v>0</v>
      </c>
      <c r="AR633" s="49">
        <f t="shared" si="345"/>
        <v>0</v>
      </c>
      <c r="AS633" s="1" t="b">
        <f>SUM(K632:AQ632)=AR632</f>
        <v>1</v>
      </c>
      <c r="AT633" s="46"/>
      <c r="AU633" s="46"/>
      <c r="AV633" s="46"/>
      <c r="AW633" s="46"/>
      <c r="AX633" s="46"/>
      <c r="AY633" s="46"/>
    </row>
    <row r="634" spans="4:51" s="1" customFormat="1" ht="15.75" hidden="1">
      <c r="D634" s="51"/>
      <c r="E634" s="52" t="s">
        <v>23</v>
      </c>
      <c r="F634" s="49"/>
      <c r="G634" s="49"/>
      <c r="H634" s="49"/>
      <c r="I634" s="49"/>
      <c r="J634" s="49"/>
      <c r="K634" s="53"/>
      <c r="L634" s="54"/>
      <c r="M634" s="54"/>
      <c r="N634" s="54">
        <f aca="true" t="shared" si="363" ref="N634:U634">ROUND((N632*N$3/100),1)</f>
        <v>0</v>
      </c>
      <c r="O634" s="54">
        <f t="shared" si="363"/>
        <v>0</v>
      </c>
      <c r="P634" s="54">
        <f t="shared" si="363"/>
        <v>0</v>
      </c>
      <c r="Q634" s="54">
        <f t="shared" si="363"/>
        <v>0</v>
      </c>
      <c r="R634" s="54">
        <f t="shared" si="363"/>
        <v>0</v>
      </c>
      <c r="S634" s="54"/>
      <c r="T634" s="54">
        <f t="shared" si="363"/>
        <v>0</v>
      </c>
      <c r="U634" s="54">
        <f t="shared" si="363"/>
        <v>0</v>
      </c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>
        <f>ROUND((AP632*AP$3/100),1)</f>
        <v>0</v>
      </c>
      <c r="AQ634" s="54">
        <f>ROUND((AQ632*AQ$3/100),1)</f>
        <v>0</v>
      </c>
      <c r="AR634" s="49">
        <f t="shared" si="345"/>
        <v>0</v>
      </c>
      <c r="AT634" s="46"/>
      <c r="AU634" s="46"/>
      <c r="AV634" s="46"/>
      <c r="AW634" s="46"/>
      <c r="AX634" s="46"/>
      <c r="AY634" s="46"/>
    </row>
    <row r="635" spans="4:51" s="1" customFormat="1" ht="15.75" hidden="1">
      <c r="D635" s="51"/>
      <c r="E635" s="52" t="s">
        <v>24</v>
      </c>
      <c r="F635" s="49"/>
      <c r="G635" s="49"/>
      <c r="H635" s="49"/>
      <c r="I635" s="49"/>
      <c r="J635" s="49"/>
      <c r="K635" s="53"/>
      <c r="L635" s="54"/>
      <c r="M635" s="54"/>
      <c r="N635" s="54">
        <f aca="true" t="shared" si="364" ref="N635:U635">ROUND((N632*N$4/100),1)</f>
        <v>0</v>
      </c>
      <c r="O635" s="54">
        <f t="shared" si="364"/>
        <v>0</v>
      </c>
      <c r="P635" s="54">
        <f t="shared" si="364"/>
        <v>0</v>
      </c>
      <c r="Q635" s="54">
        <f t="shared" si="364"/>
        <v>0</v>
      </c>
      <c r="R635" s="54">
        <f t="shared" si="364"/>
        <v>0</v>
      </c>
      <c r="S635" s="54"/>
      <c r="T635" s="54">
        <f t="shared" si="364"/>
        <v>0</v>
      </c>
      <c r="U635" s="54">
        <f t="shared" si="364"/>
        <v>0</v>
      </c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>
        <f>ROUND((AP632*AP$4/100),1)</f>
        <v>0</v>
      </c>
      <c r="AQ635" s="54">
        <f>ROUND((AQ632*AQ$4/100),1)</f>
        <v>0</v>
      </c>
      <c r="AR635" s="49">
        <f t="shared" si="345"/>
        <v>0</v>
      </c>
      <c r="AT635" s="46"/>
      <c r="AU635" s="46"/>
      <c r="AV635" s="46"/>
      <c r="AW635" s="46"/>
      <c r="AX635" s="46"/>
      <c r="AY635" s="46"/>
    </row>
    <row r="636" spans="4:51" s="1" customFormat="1" ht="15.75" hidden="1">
      <c r="D636" s="51" t="s">
        <v>25</v>
      </c>
      <c r="E636" s="52" t="s">
        <v>26</v>
      </c>
      <c r="F636" s="49"/>
      <c r="G636" s="49"/>
      <c r="H636" s="49"/>
      <c r="I636" s="49"/>
      <c r="J636" s="49"/>
      <c r="K636" s="53"/>
      <c r="L636" s="54"/>
      <c r="M636" s="54"/>
      <c r="N636" s="54">
        <f aca="true" t="shared" si="365" ref="N636:U636">N632-N633-N634-N635</f>
        <v>0</v>
      </c>
      <c r="O636" s="54">
        <f t="shared" si="365"/>
        <v>0</v>
      </c>
      <c r="P636" s="54">
        <f t="shared" si="365"/>
        <v>0</v>
      </c>
      <c r="Q636" s="54">
        <f t="shared" si="365"/>
        <v>0</v>
      </c>
      <c r="R636" s="54">
        <f t="shared" si="365"/>
        <v>0</v>
      </c>
      <c r="S636" s="54"/>
      <c r="T636" s="54">
        <f t="shared" si="365"/>
        <v>0</v>
      </c>
      <c r="U636" s="54">
        <f t="shared" si="365"/>
        <v>0</v>
      </c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>
        <f>AP632-AP633-AP634-AP635</f>
        <v>0</v>
      </c>
      <c r="AQ636" s="54">
        <f>AQ632-AQ633-AQ634-AQ635</f>
        <v>0</v>
      </c>
      <c r="AR636" s="49">
        <f t="shared" si="345"/>
        <v>0</v>
      </c>
      <c r="AT636" s="46"/>
      <c r="AU636" s="46"/>
      <c r="AV636" s="46"/>
      <c r="AW636" s="46"/>
      <c r="AX636" s="46"/>
      <c r="AY636" s="46"/>
    </row>
    <row r="637" spans="4:51" s="1" customFormat="1" ht="15.75" hidden="1">
      <c r="D637" s="41"/>
      <c r="E637" s="49"/>
      <c r="F637" s="49"/>
      <c r="G637" s="49"/>
      <c r="H637" s="49"/>
      <c r="I637" s="49"/>
      <c r="J637" s="49"/>
      <c r="K637" s="60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  <c r="AR637" s="49">
        <f t="shared" si="345"/>
        <v>0</v>
      </c>
      <c r="AT637" s="46"/>
      <c r="AU637" s="46"/>
      <c r="AV637" s="46"/>
      <c r="AW637" s="46"/>
      <c r="AX637" s="46"/>
      <c r="AY637" s="46"/>
    </row>
    <row r="638" spans="4:51" s="1" customFormat="1" ht="6" customHeight="1" hidden="1">
      <c r="D638" s="41"/>
      <c r="E638" s="49"/>
      <c r="F638" s="49"/>
      <c r="G638" s="49"/>
      <c r="H638" s="49"/>
      <c r="I638" s="49"/>
      <c r="J638" s="49"/>
      <c r="K638" s="60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  <c r="AR638" s="49">
        <f t="shared" si="345"/>
        <v>0</v>
      </c>
      <c r="AT638" s="46"/>
      <c r="AU638" s="46"/>
      <c r="AV638" s="46"/>
      <c r="AW638" s="46"/>
      <c r="AX638" s="46"/>
      <c r="AY638" s="46"/>
    </row>
    <row r="639" spans="4:51" s="2" customFormat="1" ht="39" customHeight="1">
      <c r="D639" s="57">
        <v>70743</v>
      </c>
      <c r="E639" s="63" t="s">
        <v>111</v>
      </c>
      <c r="F639" s="49"/>
      <c r="G639" s="49"/>
      <c r="H639" s="49"/>
      <c r="I639" s="49"/>
      <c r="J639" s="49"/>
      <c r="K639" s="50"/>
      <c r="L639" s="49"/>
      <c r="M639" s="49">
        <v>6723.8</v>
      </c>
      <c r="N639" s="49">
        <v>0</v>
      </c>
      <c r="O639" s="49">
        <v>0</v>
      </c>
      <c r="P639" s="49">
        <v>0</v>
      </c>
      <c r="Q639" s="49">
        <v>0</v>
      </c>
      <c r="R639" s="49">
        <v>0</v>
      </c>
      <c r="S639" s="62"/>
      <c r="T639" s="49">
        <v>0</v>
      </c>
      <c r="U639" s="49">
        <v>0</v>
      </c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  <c r="AG639" s="49"/>
      <c r="AH639" s="49"/>
      <c r="AI639" s="49"/>
      <c r="AJ639" s="49"/>
      <c r="AK639" s="49"/>
      <c r="AL639" s="49"/>
      <c r="AM639" s="49"/>
      <c r="AN639" s="49"/>
      <c r="AO639" s="49"/>
      <c r="AP639" s="49">
        <v>0</v>
      </c>
      <c r="AQ639" s="49">
        <v>0</v>
      </c>
      <c r="AR639" s="49">
        <f t="shared" si="345"/>
        <v>6723.8</v>
      </c>
      <c r="AS639" s="1"/>
      <c r="AT639" s="46"/>
      <c r="AU639" s="46"/>
      <c r="AV639" s="46">
        <f>M639/12</f>
        <v>560.3166666666667</v>
      </c>
      <c r="AW639" s="46"/>
      <c r="AX639" s="46"/>
      <c r="AY639" s="46"/>
    </row>
    <row r="640" spans="4:51" s="1" customFormat="1" ht="0" customHeight="1" hidden="1">
      <c r="D640" s="51"/>
      <c r="E640" s="52" t="s">
        <v>22</v>
      </c>
      <c r="F640" s="49"/>
      <c r="G640" s="49"/>
      <c r="H640" s="49"/>
      <c r="I640" s="49"/>
      <c r="J640" s="49"/>
      <c r="K640" s="53"/>
      <c r="L640" s="54"/>
      <c r="M640" s="54"/>
      <c r="N640" s="54">
        <f aca="true" t="shared" si="366" ref="N640:U640">ROUND((N639*N$2/100),1)</f>
        <v>0</v>
      </c>
      <c r="O640" s="54">
        <f t="shared" si="366"/>
        <v>0</v>
      </c>
      <c r="P640" s="54">
        <f t="shared" si="366"/>
        <v>0</v>
      </c>
      <c r="Q640" s="54">
        <f t="shared" si="366"/>
        <v>0</v>
      </c>
      <c r="R640" s="54">
        <f t="shared" si="366"/>
        <v>0</v>
      </c>
      <c r="S640" s="54"/>
      <c r="T640" s="54">
        <f t="shared" si="366"/>
        <v>0</v>
      </c>
      <c r="U640" s="54">
        <f t="shared" si="366"/>
        <v>0</v>
      </c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>
        <f>ROUND((AP639*AP$2/100),1)</f>
        <v>0</v>
      </c>
      <c r="AQ640" s="54">
        <f>ROUND((AQ639*AQ$2/100),1)</f>
        <v>0</v>
      </c>
      <c r="AR640" s="49">
        <f t="shared" si="345"/>
        <v>0</v>
      </c>
      <c r="AS640" s="1" t="b">
        <f>SUM(K639:AQ639)=AR639</f>
        <v>1</v>
      </c>
      <c r="AT640" s="46"/>
      <c r="AU640" s="46"/>
      <c r="AV640" s="46"/>
      <c r="AW640" s="46"/>
      <c r="AX640" s="46"/>
      <c r="AY640" s="46"/>
    </row>
    <row r="641" spans="4:51" s="1" customFormat="1" ht="15.75" hidden="1">
      <c r="D641" s="51"/>
      <c r="E641" s="52" t="s">
        <v>23</v>
      </c>
      <c r="F641" s="49"/>
      <c r="G641" s="49"/>
      <c r="H641" s="49"/>
      <c r="I641" s="49"/>
      <c r="J641" s="49"/>
      <c r="K641" s="53"/>
      <c r="L641" s="54"/>
      <c r="M641" s="54"/>
      <c r="N641" s="54">
        <f aca="true" t="shared" si="367" ref="N641:U641">ROUND((N639*N$3/100),1)</f>
        <v>0</v>
      </c>
      <c r="O641" s="54">
        <f t="shared" si="367"/>
        <v>0</v>
      </c>
      <c r="P641" s="54">
        <f t="shared" si="367"/>
        <v>0</v>
      </c>
      <c r="Q641" s="54">
        <f t="shared" si="367"/>
        <v>0</v>
      </c>
      <c r="R641" s="54">
        <f t="shared" si="367"/>
        <v>0</v>
      </c>
      <c r="S641" s="54"/>
      <c r="T641" s="54">
        <f t="shared" si="367"/>
        <v>0</v>
      </c>
      <c r="U641" s="54">
        <f t="shared" si="367"/>
        <v>0</v>
      </c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>
        <f>ROUND((AP639*AP$3/100),1)</f>
        <v>0</v>
      </c>
      <c r="AQ641" s="54">
        <f>ROUND((AQ639*AQ$3/100),1)</f>
        <v>0</v>
      </c>
      <c r="AR641" s="49">
        <f t="shared" si="345"/>
        <v>0</v>
      </c>
      <c r="AT641" s="46"/>
      <c r="AU641" s="46"/>
      <c r="AV641" s="46"/>
      <c r="AW641" s="46"/>
      <c r="AX641" s="46"/>
      <c r="AY641" s="46"/>
    </row>
    <row r="642" spans="4:51" s="1" customFormat="1" ht="15.75" hidden="1">
      <c r="D642" s="51"/>
      <c r="E642" s="52" t="s">
        <v>24</v>
      </c>
      <c r="F642" s="49"/>
      <c r="G642" s="49"/>
      <c r="H642" s="49"/>
      <c r="I642" s="49"/>
      <c r="J642" s="49"/>
      <c r="K642" s="53"/>
      <c r="L642" s="54"/>
      <c r="M642" s="54"/>
      <c r="N642" s="54">
        <f aca="true" t="shared" si="368" ref="N642:U642">ROUND((N639*N$4/100),1)</f>
        <v>0</v>
      </c>
      <c r="O642" s="54">
        <f t="shared" si="368"/>
        <v>0</v>
      </c>
      <c r="P642" s="54">
        <f t="shared" si="368"/>
        <v>0</v>
      </c>
      <c r="Q642" s="54">
        <f t="shared" si="368"/>
        <v>0</v>
      </c>
      <c r="R642" s="54">
        <f t="shared" si="368"/>
        <v>0</v>
      </c>
      <c r="S642" s="54"/>
      <c r="T642" s="54">
        <f t="shared" si="368"/>
        <v>0</v>
      </c>
      <c r="U642" s="54">
        <f t="shared" si="368"/>
        <v>0</v>
      </c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>
        <f>ROUND((AP639*AP$4/100),1)</f>
        <v>0</v>
      </c>
      <c r="AQ642" s="54">
        <f>ROUND((AQ639*AQ$4/100),1)</f>
        <v>0</v>
      </c>
      <c r="AR642" s="49">
        <f t="shared" si="345"/>
        <v>0</v>
      </c>
      <c r="AT642" s="46"/>
      <c r="AU642" s="46"/>
      <c r="AV642" s="46"/>
      <c r="AW642" s="46"/>
      <c r="AX642" s="46"/>
      <c r="AY642" s="46"/>
    </row>
    <row r="643" spans="4:51" s="1" customFormat="1" ht="15.75" hidden="1">
      <c r="D643" s="51" t="s">
        <v>25</v>
      </c>
      <c r="E643" s="52" t="s">
        <v>26</v>
      </c>
      <c r="F643" s="49"/>
      <c r="G643" s="49"/>
      <c r="H643" s="49"/>
      <c r="I643" s="49"/>
      <c r="J643" s="49"/>
      <c r="K643" s="53"/>
      <c r="L643" s="54"/>
      <c r="M643" s="54"/>
      <c r="N643" s="54">
        <f aca="true" t="shared" si="369" ref="N643:U643">N639-N640-N641-N642</f>
        <v>0</v>
      </c>
      <c r="O643" s="54">
        <f t="shared" si="369"/>
        <v>0</v>
      </c>
      <c r="P643" s="54">
        <f t="shared" si="369"/>
        <v>0</v>
      </c>
      <c r="Q643" s="54">
        <f t="shared" si="369"/>
        <v>0</v>
      </c>
      <c r="R643" s="54">
        <f t="shared" si="369"/>
        <v>0</v>
      </c>
      <c r="S643" s="54"/>
      <c r="T643" s="54">
        <f t="shared" si="369"/>
        <v>0</v>
      </c>
      <c r="U643" s="54">
        <f t="shared" si="369"/>
        <v>0</v>
      </c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>
        <f>AP639-AP640-AP641-AP642</f>
        <v>0</v>
      </c>
      <c r="AQ643" s="54">
        <f>AQ639-AQ640-AQ641-AQ642</f>
        <v>0</v>
      </c>
      <c r="AR643" s="49">
        <f t="shared" si="345"/>
        <v>0</v>
      </c>
      <c r="AT643" s="46"/>
      <c r="AU643" s="46"/>
      <c r="AV643" s="46"/>
      <c r="AW643" s="46"/>
      <c r="AX643" s="46"/>
      <c r="AY643" s="46"/>
    </row>
    <row r="644" spans="4:51" s="1" customFormat="1" ht="15.75" hidden="1">
      <c r="D644" s="41"/>
      <c r="E644" s="49"/>
      <c r="F644" s="49"/>
      <c r="G644" s="49"/>
      <c r="H644" s="49"/>
      <c r="I644" s="49"/>
      <c r="J644" s="49"/>
      <c r="K644" s="60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  <c r="AR644" s="49">
        <f t="shared" si="345"/>
        <v>0</v>
      </c>
      <c r="AT644" s="46"/>
      <c r="AU644" s="46"/>
      <c r="AV644" s="46"/>
      <c r="AW644" s="46"/>
      <c r="AX644" s="46"/>
      <c r="AY644" s="46"/>
    </row>
    <row r="645" spans="4:51" s="1" customFormat="1" ht="6" customHeight="1" hidden="1">
      <c r="D645" s="41"/>
      <c r="E645" s="49"/>
      <c r="F645" s="49"/>
      <c r="G645" s="49"/>
      <c r="H645" s="49"/>
      <c r="I645" s="49"/>
      <c r="J645" s="49"/>
      <c r="K645" s="60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  <c r="AR645" s="49">
        <f t="shared" si="345"/>
        <v>0</v>
      </c>
      <c r="AT645" s="46"/>
      <c r="AU645" s="46"/>
      <c r="AV645" s="46"/>
      <c r="AW645" s="46"/>
      <c r="AX645" s="46"/>
      <c r="AY645" s="46"/>
    </row>
    <row r="646" spans="4:51" s="2" customFormat="1" ht="42" customHeight="1">
      <c r="D646" s="57">
        <v>70743</v>
      </c>
      <c r="E646" s="63" t="s">
        <v>112</v>
      </c>
      <c r="F646" s="49"/>
      <c r="G646" s="49"/>
      <c r="H646" s="49"/>
      <c r="I646" s="49"/>
      <c r="J646" s="49"/>
      <c r="K646" s="50"/>
      <c r="L646" s="49"/>
      <c r="M646" s="49">
        <v>2289</v>
      </c>
      <c r="N646" s="49">
        <v>0</v>
      </c>
      <c r="O646" s="49">
        <v>0</v>
      </c>
      <c r="P646" s="49">
        <v>0</v>
      </c>
      <c r="Q646" s="49">
        <v>0</v>
      </c>
      <c r="R646" s="49">
        <v>0</v>
      </c>
      <c r="S646" s="62"/>
      <c r="T646" s="49">
        <v>0</v>
      </c>
      <c r="U646" s="49">
        <v>0</v>
      </c>
      <c r="V646" s="49"/>
      <c r="W646" s="49"/>
      <c r="X646" s="49"/>
      <c r="Y646" s="49"/>
      <c r="Z646" s="49"/>
      <c r="AA646" s="49"/>
      <c r="AB646" s="49"/>
      <c r="AC646" s="49"/>
      <c r="AD646" s="49"/>
      <c r="AE646" s="49"/>
      <c r="AF646" s="49"/>
      <c r="AG646" s="49"/>
      <c r="AH646" s="49"/>
      <c r="AI646" s="49"/>
      <c r="AJ646" s="49"/>
      <c r="AK646" s="49"/>
      <c r="AL646" s="49"/>
      <c r="AM646" s="49"/>
      <c r="AN646" s="49"/>
      <c r="AO646" s="49"/>
      <c r="AP646" s="49">
        <v>0</v>
      </c>
      <c r="AQ646" s="49">
        <v>0</v>
      </c>
      <c r="AR646" s="49">
        <f t="shared" si="345"/>
        <v>2289</v>
      </c>
      <c r="AS646" s="1"/>
      <c r="AT646" s="46"/>
      <c r="AU646" s="46"/>
      <c r="AV646" s="46">
        <f>M646/12</f>
        <v>190.75</v>
      </c>
      <c r="AW646" s="46"/>
      <c r="AX646" s="46"/>
      <c r="AY646" s="46"/>
    </row>
    <row r="647" spans="4:51" s="1" customFormat="1" ht="0.75" customHeight="1" hidden="1">
      <c r="D647" s="51"/>
      <c r="E647" s="52" t="s">
        <v>22</v>
      </c>
      <c r="F647" s="49"/>
      <c r="G647" s="49"/>
      <c r="H647" s="49"/>
      <c r="I647" s="49"/>
      <c r="J647" s="49"/>
      <c r="K647" s="53"/>
      <c r="L647" s="54"/>
      <c r="M647" s="54"/>
      <c r="N647" s="54">
        <f aca="true" t="shared" si="370" ref="N647:U647">ROUND((N646*N$2/100),1)</f>
        <v>0</v>
      </c>
      <c r="O647" s="54">
        <f t="shared" si="370"/>
        <v>0</v>
      </c>
      <c r="P647" s="54">
        <f t="shared" si="370"/>
        <v>0</v>
      </c>
      <c r="Q647" s="54">
        <f t="shared" si="370"/>
        <v>0</v>
      </c>
      <c r="R647" s="54">
        <f t="shared" si="370"/>
        <v>0</v>
      </c>
      <c r="S647" s="54"/>
      <c r="T647" s="54">
        <f t="shared" si="370"/>
        <v>0</v>
      </c>
      <c r="U647" s="54">
        <f t="shared" si="370"/>
        <v>0</v>
      </c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>
        <f>ROUND((AP646*AP$2/100),1)</f>
        <v>0</v>
      </c>
      <c r="AQ647" s="54">
        <f>ROUND((AQ646*AQ$2/100),1)</f>
        <v>0</v>
      </c>
      <c r="AR647" s="49">
        <f t="shared" si="345"/>
        <v>0</v>
      </c>
      <c r="AS647" s="1" t="b">
        <f>SUM(K646:AQ646)=AR646</f>
        <v>1</v>
      </c>
      <c r="AT647" s="46"/>
      <c r="AU647" s="46"/>
      <c r="AV647" s="46"/>
      <c r="AW647" s="46"/>
      <c r="AX647" s="46"/>
      <c r="AY647" s="46"/>
    </row>
    <row r="648" spans="4:51" s="1" customFormat="1" ht="15.75" hidden="1">
      <c r="D648" s="51"/>
      <c r="E648" s="52" t="s">
        <v>23</v>
      </c>
      <c r="F648" s="49"/>
      <c r="G648" s="49"/>
      <c r="H648" s="49"/>
      <c r="I648" s="49"/>
      <c r="J648" s="49"/>
      <c r="K648" s="53"/>
      <c r="L648" s="54"/>
      <c r="M648" s="54"/>
      <c r="N648" s="54">
        <f aca="true" t="shared" si="371" ref="N648:U648">ROUND((N646*N$3/100),1)</f>
        <v>0</v>
      </c>
      <c r="O648" s="54">
        <f t="shared" si="371"/>
        <v>0</v>
      </c>
      <c r="P648" s="54">
        <f t="shared" si="371"/>
        <v>0</v>
      </c>
      <c r="Q648" s="54">
        <f t="shared" si="371"/>
        <v>0</v>
      </c>
      <c r="R648" s="54">
        <f t="shared" si="371"/>
        <v>0</v>
      </c>
      <c r="S648" s="54"/>
      <c r="T648" s="54">
        <f t="shared" si="371"/>
        <v>0</v>
      </c>
      <c r="U648" s="54">
        <f t="shared" si="371"/>
        <v>0</v>
      </c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>
        <f>ROUND((AP646*AP$3/100),1)</f>
        <v>0</v>
      </c>
      <c r="AQ648" s="54">
        <f>ROUND((AQ646*AQ$3/100),1)</f>
        <v>0</v>
      </c>
      <c r="AR648" s="49">
        <f t="shared" si="345"/>
        <v>0</v>
      </c>
      <c r="AT648" s="46"/>
      <c r="AU648" s="46"/>
      <c r="AV648" s="46"/>
      <c r="AW648" s="46"/>
      <c r="AX648" s="46"/>
      <c r="AY648" s="46"/>
    </row>
    <row r="649" spans="4:51" s="1" customFormat="1" ht="15.75" hidden="1">
      <c r="D649" s="51"/>
      <c r="E649" s="52" t="s">
        <v>24</v>
      </c>
      <c r="F649" s="49"/>
      <c r="G649" s="49"/>
      <c r="H649" s="49"/>
      <c r="I649" s="49"/>
      <c r="J649" s="49"/>
      <c r="K649" s="53"/>
      <c r="L649" s="54"/>
      <c r="M649" s="54"/>
      <c r="N649" s="54">
        <f aca="true" t="shared" si="372" ref="N649:U649">ROUND((N646*N$4/100),1)</f>
        <v>0</v>
      </c>
      <c r="O649" s="54">
        <f t="shared" si="372"/>
        <v>0</v>
      </c>
      <c r="P649" s="54">
        <f t="shared" si="372"/>
        <v>0</v>
      </c>
      <c r="Q649" s="54">
        <f t="shared" si="372"/>
        <v>0</v>
      </c>
      <c r="R649" s="54">
        <f t="shared" si="372"/>
        <v>0</v>
      </c>
      <c r="S649" s="54"/>
      <c r="T649" s="54">
        <f t="shared" si="372"/>
        <v>0</v>
      </c>
      <c r="U649" s="54">
        <f t="shared" si="372"/>
        <v>0</v>
      </c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>
        <f>ROUND((AP646*AP$4/100),1)</f>
        <v>0</v>
      </c>
      <c r="AQ649" s="54">
        <f>ROUND((AQ646*AQ$4/100),1)</f>
        <v>0</v>
      </c>
      <c r="AR649" s="49">
        <f t="shared" si="345"/>
        <v>0</v>
      </c>
      <c r="AT649" s="46"/>
      <c r="AU649" s="46"/>
      <c r="AV649" s="46"/>
      <c r="AW649" s="46"/>
      <c r="AX649" s="46"/>
      <c r="AY649" s="46"/>
    </row>
    <row r="650" spans="4:51" s="1" customFormat="1" ht="15.75" hidden="1">
      <c r="D650" s="51" t="s">
        <v>25</v>
      </c>
      <c r="E650" s="52" t="s">
        <v>26</v>
      </c>
      <c r="F650" s="49"/>
      <c r="G650" s="49"/>
      <c r="H650" s="49"/>
      <c r="I650" s="49"/>
      <c r="J650" s="49"/>
      <c r="K650" s="53"/>
      <c r="L650" s="54"/>
      <c r="M650" s="54"/>
      <c r="N650" s="54">
        <f aca="true" t="shared" si="373" ref="N650:U650">N646-N647-N648-N649</f>
        <v>0</v>
      </c>
      <c r="O650" s="54">
        <f t="shared" si="373"/>
        <v>0</v>
      </c>
      <c r="P650" s="54">
        <f t="shared" si="373"/>
        <v>0</v>
      </c>
      <c r="Q650" s="54">
        <f t="shared" si="373"/>
        <v>0</v>
      </c>
      <c r="R650" s="54">
        <f t="shared" si="373"/>
        <v>0</v>
      </c>
      <c r="S650" s="54"/>
      <c r="T650" s="54">
        <f t="shared" si="373"/>
        <v>0</v>
      </c>
      <c r="U650" s="54">
        <f t="shared" si="373"/>
        <v>0</v>
      </c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>
        <f>AP646-AP647-AP648-AP649</f>
        <v>0</v>
      </c>
      <c r="AQ650" s="54">
        <f>AQ646-AQ647-AQ648-AQ649</f>
        <v>0</v>
      </c>
      <c r="AR650" s="49">
        <f t="shared" si="345"/>
        <v>0</v>
      </c>
      <c r="AT650" s="46"/>
      <c r="AU650" s="46"/>
      <c r="AV650" s="46"/>
      <c r="AW650" s="46"/>
      <c r="AX650" s="46"/>
      <c r="AY650" s="46"/>
    </row>
    <row r="651" spans="4:51" ht="15.75" hidden="1">
      <c r="D651" s="41"/>
      <c r="E651" s="49"/>
      <c r="F651" s="58"/>
      <c r="G651" s="58"/>
      <c r="H651" s="58"/>
      <c r="I651" s="58"/>
      <c r="J651" s="58"/>
      <c r="K651" s="55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  <c r="AA651" s="56"/>
      <c r="AB651" s="56"/>
      <c r="AC651" s="56"/>
      <c r="AD651" s="56"/>
      <c r="AE651" s="56"/>
      <c r="AF651" s="56"/>
      <c r="AG651" s="56"/>
      <c r="AH651" s="56"/>
      <c r="AI651" s="56"/>
      <c r="AJ651" s="56"/>
      <c r="AK651" s="56"/>
      <c r="AL651" s="56"/>
      <c r="AM651" s="56"/>
      <c r="AN651" s="56"/>
      <c r="AO651" s="56"/>
      <c r="AP651" s="56"/>
      <c r="AQ651" s="56"/>
      <c r="AR651" s="49">
        <f t="shared" si="345"/>
        <v>0</v>
      </c>
      <c r="AT651" s="46"/>
      <c r="AU651" s="46"/>
      <c r="AV651" s="46"/>
      <c r="AW651" s="46"/>
      <c r="AX651" s="46"/>
      <c r="AY651" s="46"/>
    </row>
    <row r="652" spans="4:51" ht="15.75" hidden="1">
      <c r="D652" s="41"/>
      <c r="E652" s="49"/>
      <c r="F652" s="58"/>
      <c r="G652" s="58"/>
      <c r="H652" s="58"/>
      <c r="I652" s="58"/>
      <c r="J652" s="58"/>
      <c r="K652" s="55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  <c r="AA652" s="56"/>
      <c r="AB652" s="56"/>
      <c r="AC652" s="56"/>
      <c r="AD652" s="56"/>
      <c r="AE652" s="56"/>
      <c r="AF652" s="56"/>
      <c r="AG652" s="56"/>
      <c r="AH652" s="56"/>
      <c r="AI652" s="56"/>
      <c r="AJ652" s="56"/>
      <c r="AK652" s="56"/>
      <c r="AL652" s="56"/>
      <c r="AM652" s="56"/>
      <c r="AN652" s="56"/>
      <c r="AO652" s="56"/>
      <c r="AP652" s="56"/>
      <c r="AQ652" s="56"/>
      <c r="AR652" s="49">
        <f t="shared" si="345"/>
        <v>0</v>
      </c>
      <c r="AT652" s="46"/>
      <c r="AU652" s="46"/>
      <c r="AV652" s="46"/>
      <c r="AW652" s="46"/>
      <c r="AX652" s="46"/>
      <c r="AY652" s="46"/>
    </row>
    <row r="653" spans="4:51" ht="22.5" customHeight="1">
      <c r="D653" s="57">
        <v>70743</v>
      </c>
      <c r="E653" s="63" t="s">
        <v>113</v>
      </c>
      <c r="F653" s="49"/>
      <c r="G653" s="49"/>
      <c r="H653" s="49"/>
      <c r="I653" s="49"/>
      <c r="J653" s="49"/>
      <c r="K653" s="50"/>
      <c r="L653" s="49"/>
      <c r="M653" s="49">
        <v>3089.5</v>
      </c>
      <c r="N653" s="49">
        <v>0</v>
      </c>
      <c r="O653" s="49">
        <v>0</v>
      </c>
      <c r="P653" s="49">
        <v>0</v>
      </c>
      <c r="Q653" s="49">
        <v>0</v>
      </c>
      <c r="R653" s="49">
        <v>0</v>
      </c>
      <c r="S653" s="62"/>
      <c r="T653" s="49">
        <v>0</v>
      </c>
      <c r="U653" s="49">
        <v>0</v>
      </c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  <c r="AF653" s="49"/>
      <c r="AG653" s="49"/>
      <c r="AH653" s="49"/>
      <c r="AI653" s="49"/>
      <c r="AJ653" s="49"/>
      <c r="AK653" s="49"/>
      <c r="AL653" s="49"/>
      <c r="AM653" s="49"/>
      <c r="AN653" s="49"/>
      <c r="AO653" s="49"/>
      <c r="AP653" s="49">
        <v>0</v>
      </c>
      <c r="AQ653" s="49">
        <v>0</v>
      </c>
      <c r="AR653" s="49">
        <f t="shared" si="345"/>
        <v>3089.5</v>
      </c>
      <c r="AS653" s="1"/>
      <c r="AT653" s="46"/>
      <c r="AU653" s="46"/>
      <c r="AV653" s="46">
        <f aca="true" t="shared" si="374" ref="AV653:AV716">M653/12</f>
        <v>257.4583333333333</v>
      </c>
      <c r="AW653" s="46"/>
      <c r="AX653" s="46"/>
      <c r="AY653" s="46"/>
    </row>
    <row r="654" spans="4:51" ht="1.5" customHeight="1" hidden="1">
      <c r="D654" s="51"/>
      <c r="E654" s="52" t="s">
        <v>22</v>
      </c>
      <c r="F654" s="49"/>
      <c r="G654" s="49"/>
      <c r="H654" s="49"/>
      <c r="I654" s="49"/>
      <c r="J654" s="49"/>
      <c r="K654" s="53">
        <f aca="true" t="shared" si="375" ref="K654:AQ654">ROUND((K653*K$2/100),1)</f>
        <v>0</v>
      </c>
      <c r="L654" s="54">
        <f t="shared" si="375"/>
        <v>0</v>
      </c>
      <c r="M654" s="54"/>
      <c r="N654" s="54">
        <f t="shared" si="375"/>
        <v>0</v>
      </c>
      <c r="O654" s="54">
        <f t="shared" si="375"/>
        <v>0</v>
      </c>
      <c r="P654" s="54">
        <f t="shared" si="375"/>
        <v>0</v>
      </c>
      <c r="Q654" s="54">
        <f t="shared" si="375"/>
        <v>0</v>
      </c>
      <c r="R654" s="54">
        <f t="shared" si="375"/>
        <v>0</v>
      </c>
      <c r="S654" s="54"/>
      <c r="T654" s="54">
        <f t="shared" si="375"/>
        <v>0</v>
      </c>
      <c r="U654" s="54">
        <f t="shared" si="375"/>
        <v>0</v>
      </c>
      <c r="V654" s="54"/>
      <c r="W654" s="54"/>
      <c r="X654" s="54">
        <f t="shared" si="375"/>
        <v>0</v>
      </c>
      <c r="Y654" s="54">
        <f t="shared" si="375"/>
        <v>0</v>
      </c>
      <c r="Z654" s="54">
        <f t="shared" si="375"/>
        <v>0</v>
      </c>
      <c r="AA654" s="54">
        <f t="shared" si="375"/>
        <v>0</v>
      </c>
      <c r="AB654" s="54">
        <f t="shared" si="375"/>
        <v>0</v>
      </c>
      <c r="AC654" s="54">
        <f t="shared" si="375"/>
        <v>0</v>
      </c>
      <c r="AD654" s="54">
        <f t="shared" si="375"/>
        <v>0</v>
      </c>
      <c r="AE654" s="54">
        <f t="shared" si="375"/>
        <v>0</v>
      </c>
      <c r="AF654" s="54">
        <f t="shared" si="375"/>
        <v>0</v>
      </c>
      <c r="AG654" s="54">
        <f t="shared" si="375"/>
        <v>0</v>
      </c>
      <c r="AH654" s="54">
        <f t="shared" si="375"/>
        <v>0</v>
      </c>
      <c r="AI654" s="54">
        <f t="shared" si="375"/>
        <v>0</v>
      </c>
      <c r="AJ654" s="54">
        <f t="shared" si="375"/>
        <v>0</v>
      </c>
      <c r="AK654" s="54">
        <f t="shared" si="375"/>
        <v>0</v>
      </c>
      <c r="AL654" s="54">
        <f t="shared" si="375"/>
        <v>0</v>
      </c>
      <c r="AM654" s="54">
        <f t="shared" si="375"/>
        <v>0</v>
      </c>
      <c r="AN654" s="54">
        <f t="shared" si="375"/>
        <v>0</v>
      </c>
      <c r="AO654" s="54">
        <f t="shared" si="375"/>
        <v>0</v>
      </c>
      <c r="AP654" s="54">
        <f t="shared" si="375"/>
        <v>0</v>
      </c>
      <c r="AQ654" s="54">
        <f t="shared" si="375"/>
        <v>0</v>
      </c>
      <c r="AR654" s="49">
        <f t="shared" si="345"/>
        <v>0</v>
      </c>
      <c r="AS654" s="1" t="b">
        <f>SUM(K653:AQ653)=AR653</f>
        <v>1</v>
      </c>
      <c r="AT654" s="46"/>
      <c r="AU654" s="46"/>
      <c r="AV654" s="46"/>
      <c r="AW654" s="46"/>
      <c r="AX654" s="46"/>
      <c r="AY654" s="46"/>
    </row>
    <row r="655" spans="4:51" ht="15.75" hidden="1">
      <c r="D655" s="51"/>
      <c r="E655" s="52" t="s">
        <v>23</v>
      </c>
      <c r="F655" s="58"/>
      <c r="G655" s="58"/>
      <c r="H655" s="58"/>
      <c r="I655" s="58"/>
      <c r="J655" s="58"/>
      <c r="K655" s="53">
        <f aca="true" t="shared" si="376" ref="K655:AQ655">ROUND((K653*K$3/100),1)</f>
        <v>0</v>
      </c>
      <c r="L655" s="54">
        <f t="shared" si="376"/>
        <v>0</v>
      </c>
      <c r="M655" s="54"/>
      <c r="N655" s="54">
        <f t="shared" si="376"/>
        <v>0</v>
      </c>
      <c r="O655" s="54">
        <f t="shared" si="376"/>
        <v>0</v>
      </c>
      <c r="P655" s="54">
        <f t="shared" si="376"/>
        <v>0</v>
      </c>
      <c r="Q655" s="54">
        <f t="shared" si="376"/>
        <v>0</v>
      </c>
      <c r="R655" s="54">
        <f t="shared" si="376"/>
        <v>0</v>
      </c>
      <c r="S655" s="54"/>
      <c r="T655" s="54">
        <f t="shared" si="376"/>
        <v>0</v>
      </c>
      <c r="U655" s="54">
        <f t="shared" si="376"/>
        <v>0</v>
      </c>
      <c r="V655" s="54"/>
      <c r="W655" s="54"/>
      <c r="X655" s="54">
        <f t="shared" si="376"/>
        <v>0</v>
      </c>
      <c r="Y655" s="54">
        <f t="shared" si="376"/>
        <v>0</v>
      </c>
      <c r="Z655" s="54">
        <f t="shared" si="376"/>
        <v>0</v>
      </c>
      <c r="AA655" s="54">
        <f t="shared" si="376"/>
        <v>0</v>
      </c>
      <c r="AB655" s="54">
        <f t="shared" si="376"/>
        <v>0</v>
      </c>
      <c r="AC655" s="54">
        <f t="shared" si="376"/>
        <v>0</v>
      </c>
      <c r="AD655" s="54">
        <f t="shared" si="376"/>
        <v>0</v>
      </c>
      <c r="AE655" s="54">
        <f t="shared" si="376"/>
        <v>0</v>
      </c>
      <c r="AF655" s="54">
        <f t="shared" si="376"/>
        <v>0</v>
      </c>
      <c r="AG655" s="54">
        <f t="shared" si="376"/>
        <v>0</v>
      </c>
      <c r="AH655" s="54">
        <f t="shared" si="376"/>
        <v>0</v>
      </c>
      <c r="AI655" s="54">
        <f t="shared" si="376"/>
        <v>0</v>
      </c>
      <c r="AJ655" s="54">
        <f t="shared" si="376"/>
        <v>0</v>
      </c>
      <c r="AK655" s="54">
        <f t="shared" si="376"/>
        <v>0</v>
      </c>
      <c r="AL655" s="54">
        <f t="shared" si="376"/>
        <v>0</v>
      </c>
      <c r="AM655" s="54">
        <f t="shared" si="376"/>
        <v>0</v>
      </c>
      <c r="AN655" s="54">
        <f t="shared" si="376"/>
        <v>0</v>
      </c>
      <c r="AO655" s="54">
        <f t="shared" si="376"/>
        <v>0</v>
      </c>
      <c r="AP655" s="54">
        <f t="shared" si="376"/>
        <v>0</v>
      </c>
      <c r="AQ655" s="54">
        <f t="shared" si="376"/>
        <v>0</v>
      </c>
      <c r="AR655" s="49">
        <f t="shared" si="345"/>
        <v>0</v>
      </c>
      <c r="AS655" s="1"/>
      <c r="AT655" s="46"/>
      <c r="AU655" s="46"/>
      <c r="AV655" s="46"/>
      <c r="AW655" s="46"/>
      <c r="AX655" s="46"/>
      <c r="AY655" s="46"/>
    </row>
    <row r="656" spans="4:51" ht="15.75" hidden="1">
      <c r="D656" s="51"/>
      <c r="E656" s="52" t="s">
        <v>24</v>
      </c>
      <c r="F656" s="58"/>
      <c r="G656" s="58"/>
      <c r="H656" s="58"/>
      <c r="I656" s="58"/>
      <c r="J656" s="58"/>
      <c r="K656" s="53">
        <f aca="true" t="shared" si="377" ref="K656:AQ656">ROUND((K653*K$4/100),1)</f>
        <v>0</v>
      </c>
      <c r="L656" s="54">
        <f t="shared" si="377"/>
        <v>0</v>
      </c>
      <c r="M656" s="54"/>
      <c r="N656" s="54">
        <f t="shared" si="377"/>
        <v>0</v>
      </c>
      <c r="O656" s="54">
        <f t="shared" si="377"/>
        <v>0</v>
      </c>
      <c r="P656" s="54">
        <f t="shared" si="377"/>
        <v>0</v>
      </c>
      <c r="Q656" s="54">
        <f t="shared" si="377"/>
        <v>0</v>
      </c>
      <c r="R656" s="54">
        <f t="shared" si="377"/>
        <v>0</v>
      </c>
      <c r="S656" s="54"/>
      <c r="T656" s="54">
        <f t="shared" si="377"/>
        <v>0</v>
      </c>
      <c r="U656" s="54">
        <f t="shared" si="377"/>
        <v>0</v>
      </c>
      <c r="V656" s="54"/>
      <c r="W656" s="54"/>
      <c r="X656" s="54">
        <f t="shared" si="377"/>
        <v>0</v>
      </c>
      <c r="Y656" s="54">
        <f t="shared" si="377"/>
        <v>0</v>
      </c>
      <c r="Z656" s="54">
        <f t="shared" si="377"/>
        <v>0</v>
      </c>
      <c r="AA656" s="54">
        <f t="shared" si="377"/>
        <v>0</v>
      </c>
      <c r="AB656" s="54">
        <f t="shared" si="377"/>
        <v>0</v>
      </c>
      <c r="AC656" s="54">
        <f t="shared" si="377"/>
        <v>0</v>
      </c>
      <c r="AD656" s="54">
        <f t="shared" si="377"/>
        <v>0</v>
      </c>
      <c r="AE656" s="54">
        <f t="shared" si="377"/>
        <v>0</v>
      </c>
      <c r="AF656" s="54">
        <f t="shared" si="377"/>
        <v>0</v>
      </c>
      <c r="AG656" s="54">
        <f t="shared" si="377"/>
        <v>0</v>
      </c>
      <c r="AH656" s="54">
        <f t="shared" si="377"/>
        <v>0</v>
      </c>
      <c r="AI656" s="54">
        <f t="shared" si="377"/>
        <v>0</v>
      </c>
      <c r="AJ656" s="54">
        <f t="shared" si="377"/>
        <v>0</v>
      </c>
      <c r="AK656" s="54">
        <f t="shared" si="377"/>
        <v>0</v>
      </c>
      <c r="AL656" s="54">
        <f t="shared" si="377"/>
        <v>0</v>
      </c>
      <c r="AM656" s="54">
        <f t="shared" si="377"/>
        <v>0</v>
      </c>
      <c r="AN656" s="54">
        <f t="shared" si="377"/>
        <v>0</v>
      </c>
      <c r="AO656" s="54">
        <f t="shared" si="377"/>
        <v>0</v>
      </c>
      <c r="AP656" s="54">
        <f t="shared" si="377"/>
        <v>0</v>
      </c>
      <c r="AQ656" s="54">
        <f t="shared" si="377"/>
        <v>0</v>
      </c>
      <c r="AR656" s="49">
        <f t="shared" si="345"/>
        <v>0</v>
      </c>
      <c r="AS656" s="1"/>
      <c r="AT656" s="46"/>
      <c r="AU656" s="46"/>
      <c r="AV656" s="46"/>
      <c r="AW656" s="46"/>
      <c r="AX656" s="46"/>
      <c r="AY656" s="46"/>
    </row>
    <row r="657" spans="4:51" ht="15.75" hidden="1">
      <c r="D657" s="51" t="s">
        <v>25</v>
      </c>
      <c r="E657" s="52" t="s">
        <v>26</v>
      </c>
      <c r="F657" s="58"/>
      <c r="G657" s="58"/>
      <c r="H657" s="58"/>
      <c r="I657" s="58"/>
      <c r="J657" s="58"/>
      <c r="K657" s="53">
        <f aca="true" t="shared" si="378" ref="K657:AQ657">K653-K654-K655-K656</f>
        <v>0</v>
      </c>
      <c r="L657" s="54">
        <f t="shared" si="378"/>
        <v>0</v>
      </c>
      <c r="M657" s="54"/>
      <c r="N657" s="54">
        <f t="shared" si="378"/>
        <v>0</v>
      </c>
      <c r="O657" s="54">
        <f t="shared" si="378"/>
        <v>0</v>
      </c>
      <c r="P657" s="54">
        <f t="shared" si="378"/>
        <v>0</v>
      </c>
      <c r="Q657" s="54">
        <f t="shared" si="378"/>
        <v>0</v>
      </c>
      <c r="R657" s="54">
        <f t="shared" si="378"/>
        <v>0</v>
      </c>
      <c r="S657" s="54"/>
      <c r="T657" s="54">
        <f t="shared" si="378"/>
        <v>0</v>
      </c>
      <c r="U657" s="54">
        <f t="shared" si="378"/>
        <v>0</v>
      </c>
      <c r="V657" s="54"/>
      <c r="W657" s="54"/>
      <c r="X657" s="54">
        <f t="shared" si="378"/>
        <v>0</v>
      </c>
      <c r="Y657" s="54">
        <f t="shared" si="378"/>
        <v>0</v>
      </c>
      <c r="Z657" s="54">
        <f t="shared" si="378"/>
        <v>0</v>
      </c>
      <c r="AA657" s="54">
        <f t="shared" si="378"/>
        <v>0</v>
      </c>
      <c r="AB657" s="54">
        <f t="shared" si="378"/>
        <v>0</v>
      </c>
      <c r="AC657" s="54">
        <f t="shared" si="378"/>
        <v>0</v>
      </c>
      <c r="AD657" s="54">
        <f t="shared" si="378"/>
        <v>0</v>
      </c>
      <c r="AE657" s="54">
        <f t="shared" si="378"/>
        <v>0</v>
      </c>
      <c r="AF657" s="54">
        <f t="shared" si="378"/>
        <v>0</v>
      </c>
      <c r="AG657" s="54">
        <f t="shared" si="378"/>
        <v>0</v>
      </c>
      <c r="AH657" s="54">
        <f t="shared" si="378"/>
        <v>0</v>
      </c>
      <c r="AI657" s="54">
        <f t="shared" si="378"/>
        <v>0</v>
      </c>
      <c r="AJ657" s="54">
        <f t="shared" si="378"/>
        <v>0</v>
      </c>
      <c r="AK657" s="54">
        <f t="shared" si="378"/>
        <v>0</v>
      </c>
      <c r="AL657" s="54">
        <f t="shared" si="378"/>
        <v>0</v>
      </c>
      <c r="AM657" s="54">
        <f t="shared" si="378"/>
        <v>0</v>
      </c>
      <c r="AN657" s="54">
        <f t="shared" si="378"/>
        <v>0</v>
      </c>
      <c r="AO657" s="54">
        <f t="shared" si="378"/>
        <v>0</v>
      </c>
      <c r="AP657" s="54">
        <f t="shared" si="378"/>
        <v>0</v>
      </c>
      <c r="AQ657" s="54">
        <f t="shared" si="378"/>
        <v>0</v>
      </c>
      <c r="AR657" s="49">
        <f t="shared" si="345"/>
        <v>0</v>
      </c>
      <c r="AS657" s="1"/>
      <c r="AT657" s="46"/>
      <c r="AU657" s="46"/>
      <c r="AV657" s="46"/>
      <c r="AW657" s="46"/>
      <c r="AX657" s="46"/>
      <c r="AY657" s="46"/>
    </row>
    <row r="658" spans="4:51" ht="15.75" hidden="1">
      <c r="D658" s="41"/>
      <c r="E658" s="49"/>
      <c r="F658" s="58"/>
      <c r="G658" s="58"/>
      <c r="H658" s="58"/>
      <c r="I658" s="58"/>
      <c r="J658" s="58"/>
      <c r="K658" s="55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  <c r="AA658" s="56"/>
      <c r="AB658" s="56"/>
      <c r="AC658" s="56"/>
      <c r="AD658" s="56"/>
      <c r="AE658" s="56"/>
      <c r="AF658" s="56"/>
      <c r="AG658" s="56"/>
      <c r="AH658" s="56"/>
      <c r="AI658" s="56"/>
      <c r="AJ658" s="56"/>
      <c r="AK658" s="56"/>
      <c r="AL658" s="56"/>
      <c r="AM658" s="56"/>
      <c r="AN658" s="56"/>
      <c r="AO658" s="56"/>
      <c r="AP658" s="56"/>
      <c r="AQ658" s="56"/>
      <c r="AR658" s="49">
        <f t="shared" si="345"/>
        <v>0</v>
      </c>
      <c r="AT658" s="46"/>
      <c r="AU658" s="46"/>
      <c r="AV658" s="46"/>
      <c r="AW658" s="46"/>
      <c r="AX658" s="46"/>
      <c r="AY658" s="46"/>
    </row>
    <row r="659" spans="4:51" ht="15.75" hidden="1">
      <c r="D659" s="41"/>
      <c r="E659" s="49"/>
      <c r="F659" s="58"/>
      <c r="G659" s="58"/>
      <c r="H659" s="58"/>
      <c r="I659" s="58"/>
      <c r="J659" s="58"/>
      <c r="K659" s="55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  <c r="AA659" s="56"/>
      <c r="AB659" s="56"/>
      <c r="AC659" s="56"/>
      <c r="AD659" s="56"/>
      <c r="AE659" s="56"/>
      <c r="AF659" s="56"/>
      <c r="AG659" s="56"/>
      <c r="AH659" s="56"/>
      <c r="AI659" s="56"/>
      <c r="AJ659" s="56"/>
      <c r="AK659" s="56"/>
      <c r="AL659" s="56"/>
      <c r="AM659" s="56"/>
      <c r="AN659" s="56"/>
      <c r="AO659" s="56"/>
      <c r="AP659" s="56"/>
      <c r="AQ659" s="56"/>
      <c r="AR659" s="49">
        <f t="shared" si="345"/>
        <v>0</v>
      </c>
      <c r="AT659" s="46"/>
      <c r="AU659" s="46"/>
      <c r="AV659" s="46"/>
      <c r="AW659" s="46"/>
      <c r="AX659" s="46"/>
      <c r="AY659" s="46"/>
    </row>
    <row r="660" spans="4:51" ht="56.25" customHeight="1">
      <c r="D660" s="65">
        <v>70747</v>
      </c>
      <c r="E660" s="48" t="s">
        <v>114</v>
      </c>
      <c r="F660" s="49"/>
      <c r="G660" s="49"/>
      <c r="H660" s="49"/>
      <c r="I660" s="49"/>
      <c r="J660" s="49"/>
      <c r="K660" s="50">
        <v>2530.6</v>
      </c>
      <c r="L660" s="49">
        <v>436.5</v>
      </c>
      <c r="M660" s="49">
        <v>267.8</v>
      </c>
      <c r="N660" s="49"/>
      <c r="O660" s="49"/>
      <c r="P660" s="49"/>
      <c r="Q660" s="49"/>
      <c r="R660" s="49"/>
      <c r="S660" s="49"/>
      <c r="T660" s="49"/>
      <c r="U660" s="49">
        <v>0</v>
      </c>
      <c r="V660" s="49"/>
      <c r="W660" s="49">
        <v>273.9</v>
      </c>
      <c r="X660" s="49"/>
      <c r="Y660" s="49"/>
      <c r="Z660" s="49"/>
      <c r="AA660" s="49"/>
      <c r="AB660" s="49"/>
      <c r="AC660" s="49"/>
      <c r="AD660" s="49">
        <v>92</v>
      </c>
      <c r="AE660" s="49"/>
      <c r="AF660" s="49"/>
      <c r="AG660" s="49"/>
      <c r="AH660" s="49"/>
      <c r="AI660" s="49"/>
      <c r="AJ660" s="49"/>
      <c r="AK660" s="49"/>
      <c r="AL660" s="49"/>
      <c r="AM660" s="49"/>
      <c r="AN660" s="49"/>
      <c r="AO660" s="49"/>
      <c r="AP660" s="49">
        <v>0</v>
      </c>
      <c r="AQ660" s="49">
        <v>0</v>
      </c>
      <c r="AR660" s="49">
        <f t="shared" si="345"/>
        <v>3600.8</v>
      </c>
      <c r="AS660" s="1"/>
      <c r="AT660" s="46">
        <f aca="true" t="shared" si="379" ref="AT660:AU713">K660/12</f>
        <v>210.88333333333333</v>
      </c>
      <c r="AU660" s="46">
        <f t="shared" si="379"/>
        <v>36.375</v>
      </c>
      <c r="AV660" s="46">
        <f t="shared" si="374"/>
        <v>22.316666666666666</v>
      </c>
      <c r="AW660" s="46">
        <f aca="true" t="shared" si="380" ref="AW660:AW723">W660/12</f>
        <v>22.825</v>
      </c>
      <c r="AX660" s="46">
        <f aca="true" t="shared" si="381" ref="AX660:AX723">AD660/12</f>
        <v>7.666666666666667</v>
      </c>
      <c r="AY660" s="46"/>
    </row>
    <row r="661" spans="4:51" s="1" customFormat="1" ht="2.25" customHeight="1" hidden="1">
      <c r="D661" s="51"/>
      <c r="E661" s="52" t="s">
        <v>22</v>
      </c>
      <c r="F661" s="49"/>
      <c r="G661" s="49"/>
      <c r="H661" s="49"/>
      <c r="I661" s="49"/>
      <c r="J661" s="49"/>
      <c r="K661" s="53">
        <f aca="true" t="shared" si="382" ref="K661:AQ661">ROUND((K660*K$2/100),1)</f>
        <v>531.4</v>
      </c>
      <c r="L661" s="54">
        <f t="shared" si="382"/>
        <v>89</v>
      </c>
      <c r="M661" s="54"/>
      <c r="N661" s="54">
        <f t="shared" si="382"/>
        <v>0</v>
      </c>
      <c r="O661" s="54">
        <f t="shared" si="382"/>
        <v>0</v>
      </c>
      <c r="P661" s="54">
        <f t="shared" si="382"/>
        <v>0</v>
      </c>
      <c r="Q661" s="54">
        <f t="shared" si="382"/>
        <v>0</v>
      </c>
      <c r="R661" s="54">
        <f t="shared" si="382"/>
        <v>0</v>
      </c>
      <c r="S661" s="54">
        <f t="shared" si="382"/>
        <v>0</v>
      </c>
      <c r="T661" s="54">
        <f t="shared" si="382"/>
        <v>0</v>
      </c>
      <c r="U661" s="54">
        <f t="shared" si="382"/>
        <v>0</v>
      </c>
      <c r="V661" s="54"/>
      <c r="W661" s="54"/>
      <c r="X661" s="54">
        <f t="shared" si="382"/>
        <v>0</v>
      </c>
      <c r="Y661" s="54">
        <f t="shared" si="382"/>
        <v>0</v>
      </c>
      <c r="Z661" s="54">
        <f t="shared" si="382"/>
        <v>0</v>
      </c>
      <c r="AA661" s="54">
        <f t="shared" si="382"/>
        <v>0</v>
      </c>
      <c r="AB661" s="54">
        <f t="shared" si="382"/>
        <v>0</v>
      </c>
      <c r="AC661" s="54">
        <f t="shared" si="382"/>
        <v>0</v>
      </c>
      <c r="AD661" s="54">
        <f t="shared" si="382"/>
        <v>47.7</v>
      </c>
      <c r="AE661" s="54">
        <f t="shared" si="382"/>
        <v>0</v>
      </c>
      <c r="AF661" s="54">
        <f t="shared" si="382"/>
        <v>0</v>
      </c>
      <c r="AG661" s="54">
        <f t="shared" si="382"/>
        <v>0</v>
      </c>
      <c r="AH661" s="54">
        <f t="shared" si="382"/>
        <v>0</v>
      </c>
      <c r="AI661" s="54">
        <f t="shared" si="382"/>
        <v>0</v>
      </c>
      <c r="AJ661" s="54">
        <f t="shared" si="382"/>
        <v>0</v>
      </c>
      <c r="AK661" s="54">
        <f t="shared" si="382"/>
        <v>0</v>
      </c>
      <c r="AL661" s="54">
        <f t="shared" si="382"/>
        <v>0</v>
      </c>
      <c r="AM661" s="54">
        <f t="shared" si="382"/>
        <v>0</v>
      </c>
      <c r="AN661" s="54">
        <f t="shared" si="382"/>
        <v>0</v>
      </c>
      <c r="AO661" s="54">
        <f t="shared" si="382"/>
        <v>0</v>
      </c>
      <c r="AP661" s="54">
        <f t="shared" si="382"/>
        <v>0</v>
      </c>
      <c r="AQ661" s="54">
        <f t="shared" si="382"/>
        <v>0</v>
      </c>
      <c r="AR661" s="49">
        <f t="shared" si="345"/>
        <v>668.1</v>
      </c>
      <c r="AS661" s="1" t="b">
        <f>SUM(K660:AQ660)=AR660</f>
        <v>1</v>
      </c>
      <c r="AT661" s="46"/>
      <c r="AU661" s="46"/>
      <c r="AV661" s="46"/>
      <c r="AW661" s="46"/>
      <c r="AX661" s="46"/>
      <c r="AY661" s="46"/>
    </row>
    <row r="662" spans="4:51" s="1" customFormat="1" ht="15.75" hidden="1">
      <c r="D662" s="51"/>
      <c r="E662" s="52" t="s">
        <v>23</v>
      </c>
      <c r="F662" s="49"/>
      <c r="G662" s="49"/>
      <c r="H662" s="49"/>
      <c r="I662" s="49"/>
      <c r="J662" s="49"/>
      <c r="K662" s="53">
        <f aca="true" t="shared" si="383" ref="K662:AQ662">ROUND((K660*K$3/100),1)</f>
        <v>814.9</v>
      </c>
      <c r="L662" s="54">
        <f t="shared" si="383"/>
        <v>151.9</v>
      </c>
      <c r="M662" s="54"/>
      <c r="N662" s="54">
        <f t="shared" si="383"/>
        <v>0</v>
      </c>
      <c r="O662" s="54">
        <f t="shared" si="383"/>
        <v>0</v>
      </c>
      <c r="P662" s="54">
        <f t="shared" si="383"/>
        <v>0</v>
      </c>
      <c r="Q662" s="54">
        <f t="shared" si="383"/>
        <v>0</v>
      </c>
      <c r="R662" s="54">
        <f t="shared" si="383"/>
        <v>0</v>
      </c>
      <c r="S662" s="54">
        <f t="shared" si="383"/>
        <v>0</v>
      </c>
      <c r="T662" s="54">
        <f t="shared" si="383"/>
        <v>0</v>
      </c>
      <c r="U662" s="54">
        <f t="shared" si="383"/>
        <v>0</v>
      </c>
      <c r="V662" s="54"/>
      <c r="W662" s="54"/>
      <c r="X662" s="54">
        <f t="shared" si="383"/>
        <v>0</v>
      </c>
      <c r="Y662" s="54">
        <f t="shared" si="383"/>
        <v>0</v>
      </c>
      <c r="Z662" s="54">
        <f t="shared" si="383"/>
        <v>0</v>
      </c>
      <c r="AA662" s="54">
        <f t="shared" si="383"/>
        <v>0</v>
      </c>
      <c r="AB662" s="54">
        <f t="shared" si="383"/>
        <v>0</v>
      </c>
      <c r="AC662" s="54">
        <f t="shared" si="383"/>
        <v>0</v>
      </c>
      <c r="AD662" s="54">
        <f t="shared" si="383"/>
        <v>15.8</v>
      </c>
      <c r="AE662" s="54">
        <f t="shared" si="383"/>
        <v>0</v>
      </c>
      <c r="AF662" s="54">
        <f t="shared" si="383"/>
        <v>0</v>
      </c>
      <c r="AG662" s="54">
        <f t="shared" si="383"/>
        <v>0</v>
      </c>
      <c r="AH662" s="54">
        <f t="shared" si="383"/>
        <v>0</v>
      </c>
      <c r="AI662" s="54">
        <f t="shared" si="383"/>
        <v>0</v>
      </c>
      <c r="AJ662" s="54">
        <f t="shared" si="383"/>
        <v>0</v>
      </c>
      <c r="AK662" s="54">
        <f t="shared" si="383"/>
        <v>0</v>
      </c>
      <c r="AL662" s="54">
        <f t="shared" si="383"/>
        <v>0</v>
      </c>
      <c r="AM662" s="54">
        <f t="shared" si="383"/>
        <v>0</v>
      </c>
      <c r="AN662" s="54">
        <f t="shared" si="383"/>
        <v>0</v>
      </c>
      <c r="AO662" s="54">
        <f t="shared" si="383"/>
        <v>0</v>
      </c>
      <c r="AP662" s="54">
        <f t="shared" si="383"/>
        <v>0</v>
      </c>
      <c r="AQ662" s="54">
        <f t="shared" si="383"/>
        <v>0</v>
      </c>
      <c r="AR662" s="49">
        <f t="shared" si="345"/>
        <v>982.5999999999999</v>
      </c>
      <c r="AT662" s="46"/>
      <c r="AU662" s="46"/>
      <c r="AV662" s="46"/>
      <c r="AW662" s="46"/>
      <c r="AX662" s="46"/>
      <c r="AY662" s="46"/>
    </row>
    <row r="663" spans="4:51" s="1" customFormat="1" ht="15.75" hidden="1">
      <c r="D663" s="51"/>
      <c r="E663" s="52" t="s">
        <v>24</v>
      </c>
      <c r="F663" s="49"/>
      <c r="G663" s="49"/>
      <c r="H663" s="49"/>
      <c r="I663" s="49"/>
      <c r="J663" s="49"/>
      <c r="K663" s="53">
        <f aca="true" t="shared" si="384" ref="K663:AQ663">ROUND((K660*K$4/100),1)</f>
        <v>483.3</v>
      </c>
      <c r="L663" s="54">
        <f t="shared" si="384"/>
        <v>80.8</v>
      </c>
      <c r="M663" s="54"/>
      <c r="N663" s="54">
        <f t="shared" si="384"/>
        <v>0</v>
      </c>
      <c r="O663" s="54">
        <f t="shared" si="384"/>
        <v>0</v>
      </c>
      <c r="P663" s="54">
        <f t="shared" si="384"/>
        <v>0</v>
      </c>
      <c r="Q663" s="54">
        <f t="shared" si="384"/>
        <v>0</v>
      </c>
      <c r="R663" s="54">
        <f t="shared" si="384"/>
        <v>0</v>
      </c>
      <c r="S663" s="54">
        <f t="shared" si="384"/>
        <v>0</v>
      </c>
      <c r="T663" s="54">
        <f t="shared" si="384"/>
        <v>0</v>
      </c>
      <c r="U663" s="54">
        <f t="shared" si="384"/>
        <v>0</v>
      </c>
      <c r="V663" s="54"/>
      <c r="W663" s="54"/>
      <c r="X663" s="54">
        <f t="shared" si="384"/>
        <v>0</v>
      </c>
      <c r="Y663" s="54">
        <f t="shared" si="384"/>
        <v>0</v>
      </c>
      <c r="Z663" s="54">
        <f t="shared" si="384"/>
        <v>0</v>
      </c>
      <c r="AA663" s="54">
        <f t="shared" si="384"/>
        <v>0</v>
      </c>
      <c r="AB663" s="54">
        <f t="shared" si="384"/>
        <v>0</v>
      </c>
      <c r="AC663" s="54">
        <f t="shared" si="384"/>
        <v>0</v>
      </c>
      <c r="AD663" s="54">
        <f t="shared" si="384"/>
        <v>9.3</v>
      </c>
      <c r="AE663" s="54">
        <f t="shared" si="384"/>
        <v>0</v>
      </c>
      <c r="AF663" s="54">
        <f t="shared" si="384"/>
        <v>0</v>
      </c>
      <c r="AG663" s="54">
        <f t="shared" si="384"/>
        <v>0</v>
      </c>
      <c r="AH663" s="54">
        <f t="shared" si="384"/>
        <v>0</v>
      </c>
      <c r="AI663" s="54">
        <f t="shared" si="384"/>
        <v>0</v>
      </c>
      <c r="AJ663" s="54">
        <f t="shared" si="384"/>
        <v>0</v>
      </c>
      <c r="AK663" s="54">
        <f t="shared" si="384"/>
        <v>0</v>
      </c>
      <c r="AL663" s="54">
        <f t="shared" si="384"/>
        <v>0</v>
      </c>
      <c r="AM663" s="54">
        <f t="shared" si="384"/>
        <v>0</v>
      </c>
      <c r="AN663" s="54">
        <f t="shared" si="384"/>
        <v>0</v>
      </c>
      <c r="AO663" s="54">
        <f t="shared" si="384"/>
        <v>0</v>
      </c>
      <c r="AP663" s="54">
        <f t="shared" si="384"/>
        <v>0</v>
      </c>
      <c r="AQ663" s="54">
        <f t="shared" si="384"/>
        <v>0</v>
      </c>
      <c r="AR663" s="49">
        <f t="shared" si="345"/>
        <v>573.4</v>
      </c>
      <c r="AT663" s="46"/>
      <c r="AU663" s="46"/>
      <c r="AV663" s="46"/>
      <c r="AW663" s="46"/>
      <c r="AX663" s="46"/>
      <c r="AY663" s="46"/>
    </row>
    <row r="664" spans="4:51" s="1" customFormat="1" ht="15.75" hidden="1">
      <c r="D664" s="51" t="s">
        <v>25</v>
      </c>
      <c r="E664" s="52" t="s">
        <v>26</v>
      </c>
      <c r="F664" s="49"/>
      <c r="G664" s="49"/>
      <c r="H664" s="49"/>
      <c r="I664" s="49"/>
      <c r="J664" s="49"/>
      <c r="K664" s="53">
        <f aca="true" t="shared" si="385" ref="K664:AQ664">K660-K661-K662-K663</f>
        <v>700.9999999999998</v>
      </c>
      <c r="L664" s="54">
        <f t="shared" si="385"/>
        <v>114.8</v>
      </c>
      <c r="M664" s="54"/>
      <c r="N664" s="54">
        <f t="shared" si="385"/>
        <v>0</v>
      </c>
      <c r="O664" s="54">
        <f t="shared" si="385"/>
        <v>0</v>
      </c>
      <c r="P664" s="54">
        <f t="shared" si="385"/>
        <v>0</v>
      </c>
      <c r="Q664" s="54">
        <f t="shared" si="385"/>
        <v>0</v>
      </c>
      <c r="R664" s="54">
        <f t="shared" si="385"/>
        <v>0</v>
      </c>
      <c r="S664" s="54">
        <f t="shared" si="385"/>
        <v>0</v>
      </c>
      <c r="T664" s="54">
        <f t="shared" si="385"/>
        <v>0</v>
      </c>
      <c r="U664" s="54">
        <f t="shared" si="385"/>
        <v>0</v>
      </c>
      <c r="V664" s="54"/>
      <c r="W664" s="54"/>
      <c r="X664" s="54">
        <f t="shared" si="385"/>
        <v>0</v>
      </c>
      <c r="Y664" s="54">
        <f t="shared" si="385"/>
        <v>0</v>
      </c>
      <c r="Z664" s="54">
        <f t="shared" si="385"/>
        <v>0</v>
      </c>
      <c r="AA664" s="54">
        <f t="shared" si="385"/>
        <v>0</v>
      </c>
      <c r="AB664" s="54">
        <f t="shared" si="385"/>
        <v>0</v>
      </c>
      <c r="AC664" s="54">
        <f t="shared" si="385"/>
        <v>0</v>
      </c>
      <c r="AD664" s="54">
        <f t="shared" si="385"/>
        <v>19.199999999999996</v>
      </c>
      <c r="AE664" s="54">
        <f t="shared" si="385"/>
        <v>0</v>
      </c>
      <c r="AF664" s="54">
        <f t="shared" si="385"/>
        <v>0</v>
      </c>
      <c r="AG664" s="54">
        <f t="shared" si="385"/>
        <v>0</v>
      </c>
      <c r="AH664" s="54">
        <f t="shared" si="385"/>
        <v>0</v>
      </c>
      <c r="AI664" s="54">
        <f t="shared" si="385"/>
        <v>0</v>
      </c>
      <c r="AJ664" s="54">
        <f t="shared" si="385"/>
        <v>0</v>
      </c>
      <c r="AK664" s="54">
        <f t="shared" si="385"/>
        <v>0</v>
      </c>
      <c r="AL664" s="54">
        <f t="shared" si="385"/>
        <v>0</v>
      </c>
      <c r="AM664" s="54">
        <f t="shared" si="385"/>
        <v>0</v>
      </c>
      <c r="AN664" s="54">
        <f t="shared" si="385"/>
        <v>0</v>
      </c>
      <c r="AO664" s="54">
        <f t="shared" si="385"/>
        <v>0</v>
      </c>
      <c r="AP664" s="54">
        <f t="shared" si="385"/>
        <v>0</v>
      </c>
      <c r="AQ664" s="54">
        <f t="shared" si="385"/>
        <v>0</v>
      </c>
      <c r="AR664" s="49">
        <f t="shared" si="345"/>
        <v>834.9999999999998</v>
      </c>
      <c r="AT664" s="46"/>
      <c r="AU664" s="46"/>
      <c r="AV664" s="46"/>
      <c r="AW664" s="46"/>
      <c r="AX664" s="46"/>
      <c r="AY664" s="46"/>
    </row>
    <row r="665" spans="4:51" ht="15.75" hidden="1">
      <c r="D665" s="41"/>
      <c r="E665" s="49"/>
      <c r="F665" s="58"/>
      <c r="G665" s="58"/>
      <c r="H665" s="58"/>
      <c r="I665" s="58"/>
      <c r="J665" s="58"/>
      <c r="K665" s="55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  <c r="AA665" s="56"/>
      <c r="AB665" s="56"/>
      <c r="AC665" s="56"/>
      <c r="AD665" s="56"/>
      <c r="AE665" s="56"/>
      <c r="AF665" s="56"/>
      <c r="AG665" s="56"/>
      <c r="AH665" s="56"/>
      <c r="AI665" s="56"/>
      <c r="AJ665" s="56"/>
      <c r="AK665" s="56"/>
      <c r="AL665" s="56"/>
      <c r="AM665" s="56"/>
      <c r="AN665" s="56"/>
      <c r="AO665" s="56"/>
      <c r="AP665" s="56"/>
      <c r="AQ665" s="56"/>
      <c r="AR665" s="49">
        <f t="shared" si="345"/>
        <v>0</v>
      </c>
      <c r="AT665" s="46"/>
      <c r="AU665" s="46"/>
      <c r="AV665" s="46"/>
      <c r="AW665" s="46"/>
      <c r="AX665" s="46"/>
      <c r="AY665" s="46"/>
    </row>
    <row r="666" spans="4:51" ht="15.75" hidden="1">
      <c r="D666" s="41"/>
      <c r="E666" s="49"/>
      <c r="F666" s="58"/>
      <c r="G666" s="58"/>
      <c r="H666" s="58"/>
      <c r="I666" s="58"/>
      <c r="J666" s="58"/>
      <c r="K666" s="55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  <c r="AA666" s="56"/>
      <c r="AB666" s="56"/>
      <c r="AC666" s="56"/>
      <c r="AD666" s="56"/>
      <c r="AE666" s="56"/>
      <c r="AF666" s="56"/>
      <c r="AG666" s="56"/>
      <c r="AH666" s="56"/>
      <c r="AI666" s="56"/>
      <c r="AJ666" s="56"/>
      <c r="AK666" s="56"/>
      <c r="AL666" s="56"/>
      <c r="AM666" s="56"/>
      <c r="AN666" s="56"/>
      <c r="AO666" s="56"/>
      <c r="AP666" s="56"/>
      <c r="AQ666" s="56"/>
      <c r="AR666" s="49">
        <f t="shared" si="345"/>
        <v>0</v>
      </c>
      <c r="AT666" s="46"/>
      <c r="AU666" s="46"/>
      <c r="AV666" s="46"/>
      <c r="AW666" s="46"/>
      <c r="AX666" s="46"/>
      <c r="AY666" s="46"/>
    </row>
    <row r="667" spans="4:51" ht="57" customHeight="1">
      <c r="D667" s="65">
        <v>70761</v>
      </c>
      <c r="E667" s="48" t="s">
        <v>115</v>
      </c>
      <c r="F667" s="49"/>
      <c r="G667" s="49"/>
      <c r="H667" s="49"/>
      <c r="I667" s="49"/>
      <c r="J667" s="49"/>
      <c r="K667" s="50">
        <v>1584.9</v>
      </c>
      <c r="L667" s="49">
        <v>273.3</v>
      </c>
      <c r="M667" s="49">
        <v>226.1</v>
      </c>
      <c r="N667" s="49"/>
      <c r="O667" s="49"/>
      <c r="P667" s="49"/>
      <c r="Q667" s="49"/>
      <c r="R667" s="49"/>
      <c r="S667" s="49"/>
      <c r="T667" s="49"/>
      <c r="U667" s="49"/>
      <c r="V667" s="49"/>
      <c r="W667" s="49">
        <v>150</v>
      </c>
      <c r="X667" s="49"/>
      <c r="Y667" s="49"/>
      <c r="Z667" s="49"/>
      <c r="AA667" s="49"/>
      <c r="AB667" s="49"/>
      <c r="AC667" s="49"/>
      <c r="AD667" s="49">
        <v>75</v>
      </c>
      <c r="AE667" s="49"/>
      <c r="AF667" s="49"/>
      <c r="AG667" s="49"/>
      <c r="AH667" s="49"/>
      <c r="AI667" s="49"/>
      <c r="AJ667" s="49"/>
      <c r="AK667" s="49"/>
      <c r="AL667" s="49"/>
      <c r="AM667" s="49"/>
      <c r="AN667" s="49"/>
      <c r="AO667" s="49"/>
      <c r="AP667" s="49">
        <v>0</v>
      </c>
      <c r="AQ667" s="49">
        <v>0</v>
      </c>
      <c r="AR667" s="49">
        <f t="shared" si="345"/>
        <v>2309.3</v>
      </c>
      <c r="AS667" s="68"/>
      <c r="AT667" s="46">
        <f t="shared" si="379"/>
        <v>132.07500000000002</v>
      </c>
      <c r="AU667" s="46">
        <f t="shared" si="379"/>
        <v>22.775000000000002</v>
      </c>
      <c r="AV667" s="46">
        <f t="shared" si="374"/>
        <v>18.841666666666665</v>
      </c>
      <c r="AW667" s="46">
        <f t="shared" si="380"/>
        <v>12.5</v>
      </c>
      <c r="AX667" s="46">
        <f t="shared" si="381"/>
        <v>6.25</v>
      </c>
      <c r="AY667" s="46"/>
    </row>
    <row r="668" spans="4:51" s="1" customFormat="1" ht="1.5" customHeight="1" hidden="1">
      <c r="D668" s="51"/>
      <c r="E668" s="52" t="s">
        <v>22</v>
      </c>
      <c r="F668" s="49"/>
      <c r="G668" s="49"/>
      <c r="H668" s="49"/>
      <c r="I668" s="49"/>
      <c r="J668" s="49"/>
      <c r="K668" s="53">
        <f aca="true" t="shared" si="386" ref="K668:AQ668">ROUND((K667*K$2/100),1)</f>
        <v>332.8</v>
      </c>
      <c r="L668" s="54">
        <f t="shared" si="386"/>
        <v>55.8</v>
      </c>
      <c r="M668" s="54"/>
      <c r="N668" s="54">
        <f t="shared" si="386"/>
        <v>0</v>
      </c>
      <c r="O668" s="54">
        <f t="shared" si="386"/>
        <v>0</v>
      </c>
      <c r="P668" s="54">
        <f t="shared" si="386"/>
        <v>0</v>
      </c>
      <c r="Q668" s="54">
        <f t="shared" si="386"/>
        <v>0</v>
      </c>
      <c r="R668" s="54">
        <f t="shared" si="386"/>
        <v>0</v>
      </c>
      <c r="S668" s="54">
        <f t="shared" si="386"/>
        <v>0</v>
      </c>
      <c r="T668" s="54">
        <f t="shared" si="386"/>
        <v>0</v>
      </c>
      <c r="U668" s="54">
        <f t="shared" si="386"/>
        <v>0</v>
      </c>
      <c r="V668" s="54"/>
      <c r="W668" s="54"/>
      <c r="X668" s="54">
        <f t="shared" si="386"/>
        <v>0</v>
      </c>
      <c r="Y668" s="54">
        <f t="shared" si="386"/>
        <v>0</v>
      </c>
      <c r="Z668" s="54">
        <f t="shared" si="386"/>
        <v>0</v>
      </c>
      <c r="AA668" s="54">
        <f t="shared" si="386"/>
        <v>0</v>
      </c>
      <c r="AB668" s="54">
        <f t="shared" si="386"/>
        <v>0</v>
      </c>
      <c r="AC668" s="54">
        <f t="shared" si="386"/>
        <v>0</v>
      </c>
      <c r="AD668" s="54">
        <f t="shared" si="386"/>
        <v>38.9</v>
      </c>
      <c r="AE668" s="54">
        <f t="shared" si="386"/>
        <v>0</v>
      </c>
      <c r="AF668" s="54">
        <f t="shared" si="386"/>
        <v>0</v>
      </c>
      <c r="AG668" s="54">
        <f t="shared" si="386"/>
        <v>0</v>
      </c>
      <c r="AH668" s="54">
        <f t="shared" si="386"/>
        <v>0</v>
      </c>
      <c r="AI668" s="54">
        <f t="shared" si="386"/>
        <v>0</v>
      </c>
      <c r="AJ668" s="54">
        <f t="shared" si="386"/>
        <v>0</v>
      </c>
      <c r="AK668" s="54">
        <f t="shared" si="386"/>
        <v>0</v>
      </c>
      <c r="AL668" s="54">
        <f t="shared" si="386"/>
        <v>0</v>
      </c>
      <c r="AM668" s="54">
        <f t="shared" si="386"/>
        <v>0</v>
      </c>
      <c r="AN668" s="54">
        <f t="shared" si="386"/>
        <v>0</v>
      </c>
      <c r="AO668" s="54">
        <f t="shared" si="386"/>
        <v>0</v>
      </c>
      <c r="AP668" s="54">
        <f t="shared" si="386"/>
        <v>0</v>
      </c>
      <c r="AQ668" s="54">
        <f t="shared" si="386"/>
        <v>0</v>
      </c>
      <c r="AR668" s="49">
        <f aca="true" t="shared" si="387" ref="AR668:AR731">K668+L668+M668+W668+AD668+AJ668+AO668</f>
        <v>427.5</v>
      </c>
      <c r="AS668" s="1" t="b">
        <f>SUM(K667:AQ667)=AR667</f>
        <v>1</v>
      </c>
      <c r="AT668" s="46"/>
      <c r="AU668" s="46"/>
      <c r="AV668" s="46"/>
      <c r="AW668" s="46"/>
      <c r="AX668" s="46"/>
      <c r="AY668" s="46"/>
    </row>
    <row r="669" spans="4:51" s="1" customFormat="1" ht="15.75" hidden="1">
      <c r="D669" s="51"/>
      <c r="E669" s="52" t="s">
        <v>23</v>
      </c>
      <c r="F669" s="49"/>
      <c r="G669" s="49"/>
      <c r="H669" s="49"/>
      <c r="I669" s="49"/>
      <c r="J669" s="49"/>
      <c r="K669" s="53">
        <f aca="true" t="shared" si="388" ref="K669:AQ669">ROUND((K667*K$3/100),1)</f>
        <v>510.3</v>
      </c>
      <c r="L669" s="54">
        <f t="shared" si="388"/>
        <v>95.1</v>
      </c>
      <c r="M669" s="54"/>
      <c r="N669" s="54">
        <f t="shared" si="388"/>
        <v>0</v>
      </c>
      <c r="O669" s="54">
        <f t="shared" si="388"/>
        <v>0</v>
      </c>
      <c r="P669" s="54">
        <f t="shared" si="388"/>
        <v>0</v>
      </c>
      <c r="Q669" s="54">
        <f t="shared" si="388"/>
        <v>0</v>
      </c>
      <c r="R669" s="54">
        <f t="shared" si="388"/>
        <v>0</v>
      </c>
      <c r="S669" s="54">
        <f t="shared" si="388"/>
        <v>0</v>
      </c>
      <c r="T669" s="54">
        <f t="shared" si="388"/>
        <v>0</v>
      </c>
      <c r="U669" s="54">
        <f t="shared" si="388"/>
        <v>0</v>
      </c>
      <c r="V669" s="54"/>
      <c r="W669" s="54"/>
      <c r="X669" s="54">
        <f t="shared" si="388"/>
        <v>0</v>
      </c>
      <c r="Y669" s="54">
        <f t="shared" si="388"/>
        <v>0</v>
      </c>
      <c r="Z669" s="54">
        <f t="shared" si="388"/>
        <v>0</v>
      </c>
      <c r="AA669" s="54">
        <f t="shared" si="388"/>
        <v>0</v>
      </c>
      <c r="AB669" s="54">
        <f t="shared" si="388"/>
        <v>0</v>
      </c>
      <c r="AC669" s="54">
        <f t="shared" si="388"/>
        <v>0</v>
      </c>
      <c r="AD669" s="54">
        <f t="shared" si="388"/>
        <v>12.9</v>
      </c>
      <c r="AE669" s="54">
        <f t="shared" si="388"/>
        <v>0</v>
      </c>
      <c r="AF669" s="54">
        <f t="shared" si="388"/>
        <v>0</v>
      </c>
      <c r="AG669" s="54">
        <f t="shared" si="388"/>
        <v>0</v>
      </c>
      <c r="AH669" s="54">
        <f t="shared" si="388"/>
        <v>0</v>
      </c>
      <c r="AI669" s="54">
        <f t="shared" si="388"/>
        <v>0</v>
      </c>
      <c r="AJ669" s="54">
        <f t="shared" si="388"/>
        <v>0</v>
      </c>
      <c r="AK669" s="54">
        <f t="shared" si="388"/>
        <v>0</v>
      </c>
      <c r="AL669" s="54">
        <f t="shared" si="388"/>
        <v>0</v>
      </c>
      <c r="AM669" s="54">
        <f t="shared" si="388"/>
        <v>0</v>
      </c>
      <c r="AN669" s="54">
        <f t="shared" si="388"/>
        <v>0</v>
      </c>
      <c r="AO669" s="54">
        <f t="shared" si="388"/>
        <v>0</v>
      </c>
      <c r="AP669" s="54">
        <f t="shared" si="388"/>
        <v>0</v>
      </c>
      <c r="AQ669" s="54">
        <f t="shared" si="388"/>
        <v>0</v>
      </c>
      <c r="AR669" s="49">
        <f t="shared" si="387"/>
        <v>618.3</v>
      </c>
      <c r="AT669" s="46"/>
      <c r="AU669" s="46"/>
      <c r="AV669" s="46"/>
      <c r="AW669" s="46"/>
      <c r="AX669" s="46"/>
      <c r="AY669" s="46"/>
    </row>
    <row r="670" spans="4:51" s="1" customFormat="1" ht="15.75" hidden="1">
      <c r="D670" s="51"/>
      <c r="E670" s="52" t="s">
        <v>24</v>
      </c>
      <c r="F670" s="49"/>
      <c r="G670" s="49"/>
      <c r="H670" s="49"/>
      <c r="I670" s="49"/>
      <c r="J670" s="49"/>
      <c r="K670" s="53">
        <f aca="true" t="shared" si="389" ref="K670:AQ670">ROUND((K667*K$4/100),1)</f>
        <v>302.7</v>
      </c>
      <c r="L670" s="54">
        <f t="shared" si="389"/>
        <v>50.6</v>
      </c>
      <c r="M670" s="54"/>
      <c r="N670" s="54">
        <f t="shared" si="389"/>
        <v>0</v>
      </c>
      <c r="O670" s="54">
        <f t="shared" si="389"/>
        <v>0</v>
      </c>
      <c r="P670" s="54">
        <f t="shared" si="389"/>
        <v>0</v>
      </c>
      <c r="Q670" s="54">
        <f t="shared" si="389"/>
        <v>0</v>
      </c>
      <c r="R670" s="54">
        <f t="shared" si="389"/>
        <v>0</v>
      </c>
      <c r="S670" s="54">
        <f t="shared" si="389"/>
        <v>0</v>
      </c>
      <c r="T670" s="54">
        <f t="shared" si="389"/>
        <v>0</v>
      </c>
      <c r="U670" s="54">
        <f t="shared" si="389"/>
        <v>0</v>
      </c>
      <c r="V670" s="54"/>
      <c r="W670" s="54"/>
      <c r="X670" s="54">
        <f t="shared" si="389"/>
        <v>0</v>
      </c>
      <c r="Y670" s="54">
        <f t="shared" si="389"/>
        <v>0</v>
      </c>
      <c r="Z670" s="54">
        <f t="shared" si="389"/>
        <v>0</v>
      </c>
      <c r="AA670" s="54">
        <f t="shared" si="389"/>
        <v>0</v>
      </c>
      <c r="AB670" s="54">
        <f t="shared" si="389"/>
        <v>0</v>
      </c>
      <c r="AC670" s="54">
        <f t="shared" si="389"/>
        <v>0</v>
      </c>
      <c r="AD670" s="54">
        <f t="shared" si="389"/>
        <v>7.6</v>
      </c>
      <c r="AE670" s="54">
        <f t="shared" si="389"/>
        <v>0</v>
      </c>
      <c r="AF670" s="54">
        <f t="shared" si="389"/>
        <v>0</v>
      </c>
      <c r="AG670" s="54">
        <f t="shared" si="389"/>
        <v>0</v>
      </c>
      <c r="AH670" s="54">
        <f t="shared" si="389"/>
        <v>0</v>
      </c>
      <c r="AI670" s="54">
        <f t="shared" si="389"/>
        <v>0</v>
      </c>
      <c r="AJ670" s="54">
        <f t="shared" si="389"/>
        <v>0</v>
      </c>
      <c r="AK670" s="54">
        <f t="shared" si="389"/>
        <v>0</v>
      </c>
      <c r="AL670" s="54">
        <f t="shared" si="389"/>
        <v>0</v>
      </c>
      <c r="AM670" s="54">
        <f t="shared" si="389"/>
        <v>0</v>
      </c>
      <c r="AN670" s="54">
        <f t="shared" si="389"/>
        <v>0</v>
      </c>
      <c r="AO670" s="54">
        <f t="shared" si="389"/>
        <v>0</v>
      </c>
      <c r="AP670" s="54">
        <f t="shared" si="389"/>
        <v>0</v>
      </c>
      <c r="AQ670" s="54">
        <f t="shared" si="389"/>
        <v>0</v>
      </c>
      <c r="AR670" s="49">
        <f t="shared" si="387"/>
        <v>360.90000000000003</v>
      </c>
      <c r="AT670" s="46"/>
      <c r="AU670" s="46"/>
      <c r="AV670" s="46"/>
      <c r="AW670" s="46"/>
      <c r="AX670" s="46"/>
      <c r="AY670" s="46"/>
    </row>
    <row r="671" spans="4:51" s="1" customFormat="1" ht="15.75" hidden="1">
      <c r="D671" s="51" t="s">
        <v>25</v>
      </c>
      <c r="E671" s="52" t="s">
        <v>26</v>
      </c>
      <c r="F671" s="49"/>
      <c r="G671" s="49"/>
      <c r="H671" s="49"/>
      <c r="I671" s="49"/>
      <c r="J671" s="49"/>
      <c r="K671" s="53">
        <f aca="true" t="shared" si="390" ref="K671:AQ671">K667-K668-K669-K670</f>
        <v>439.1000000000002</v>
      </c>
      <c r="L671" s="54">
        <f t="shared" si="390"/>
        <v>71.80000000000001</v>
      </c>
      <c r="M671" s="54"/>
      <c r="N671" s="54">
        <f t="shared" si="390"/>
        <v>0</v>
      </c>
      <c r="O671" s="54">
        <f t="shared" si="390"/>
        <v>0</v>
      </c>
      <c r="P671" s="54">
        <f t="shared" si="390"/>
        <v>0</v>
      </c>
      <c r="Q671" s="54">
        <f t="shared" si="390"/>
        <v>0</v>
      </c>
      <c r="R671" s="54">
        <f t="shared" si="390"/>
        <v>0</v>
      </c>
      <c r="S671" s="54">
        <f t="shared" si="390"/>
        <v>0</v>
      </c>
      <c r="T671" s="54">
        <f t="shared" si="390"/>
        <v>0</v>
      </c>
      <c r="U671" s="54">
        <f t="shared" si="390"/>
        <v>0</v>
      </c>
      <c r="V671" s="54"/>
      <c r="W671" s="54"/>
      <c r="X671" s="54">
        <f t="shared" si="390"/>
        <v>0</v>
      </c>
      <c r="Y671" s="54">
        <f t="shared" si="390"/>
        <v>0</v>
      </c>
      <c r="Z671" s="54">
        <f t="shared" si="390"/>
        <v>0</v>
      </c>
      <c r="AA671" s="54">
        <f t="shared" si="390"/>
        <v>0</v>
      </c>
      <c r="AB671" s="54">
        <f t="shared" si="390"/>
        <v>0</v>
      </c>
      <c r="AC671" s="54">
        <f t="shared" si="390"/>
        <v>0</v>
      </c>
      <c r="AD671" s="54">
        <f t="shared" si="390"/>
        <v>15.600000000000003</v>
      </c>
      <c r="AE671" s="54">
        <f t="shared" si="390"/>
        <v>0</v>
      </c>
      <c r="AF671" s="54">
        <f t="shared" si="390"/>
        <v>0</v>
      </c>
      <c r="AG671" s="54">
        <f t="shared" si="390"/>
        <v>0</v>
      </c>
      <c r="AH671" s="54">
        <f t="shared" si="390"/>
        <v>0</v>
      </c>
      <c r="AI671" s="54">
        <f t="shared" si="390"/>
        <v>0</v>
      </c>
      <c r="AJ671" s="54">
        <f t="shared" si="390"/>
        <v>0</v>
      </c>
      <c r="AK671" s="54">
        <f t="shared" si="390"/>
        <v>0</v>
      </c>
      <c r="AL671" s="54">
        <f t="shared" si="390"/>
        <v>0</v>
      </c>
      <c r="AM671" s="54">
        <f t="shared" si="390"/>
        <v>0</v>
      </c>
      <c r="AN671" s="54">
        <f t="shared" si="390"/>
        <v>0</v>
      </c>
      <c r="AO671" s="54">
        <f t="shared" si="390"/>
        <v>0</v>
      </c>
      <c r="AP671" s="54">
        <f t="shared" si="390"/>
        <v>0</v>
      </c>
      <c r="AQ671" s="54">
        <f t="shared" si="390"/>
        <v>0</v>
      </c>
      <c r="AR671" s="49">
        <f t="shared" si="387"/>
        <v>526.5000000000002</v>
      </c>
      <c r="AT671" s="46"/>
      <c r="AU671" s="46"/>
      <c r="AV671" s="46"/>
      <c r="AW671" s="46"/>
      <c r="AX671" s="46"/>
      <c r="AY671" s="46"/>
    </row>
    <row r="672" spans="4:51" ht="15.75" hidden="1">
      <c r="D672" s="41"/>
      <c r="E672" s="49"/>
      <c r="F672" s="58"/>
      <c r="G672" s="58"/>
      <c r="H672" s="58"/>
      <c r="I672" s="58"/>
      <c r="J672" s="58"/>
      <c r="K672" s="55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  <c r="AA672" s="56"/>
      <c r="AB672" s="56"/>
      <c r="AC672" s="56"/>
      <c r="AD672" s="56"/>
      <c r="AE672" s="56"/>
      <c r="AF672" s="56"/>
      <c r="AG672" s="56"/>
      <c r="AH672" s="56"/>
      <c r="AI672" s="56"/>
      <c r="AJ672" s="56"/>
      <c r="AK672" s="56"/>
      <c r="AL672" s="56"/>
      <c r="AM672" s="56"/>
      <c r="AN672" s="56"/>
      <c r="AO672" s="56"/>
      <c r="AP672" s="56"/>
      <c r="AQ672" s="56"/>
      <c r="AR672" s="49">
        <f t="shared" si="387"/>
        <v>0</v>
      </c>
      <c r="AT672" s="46"/>
      <c r="AU672" s="46"/>
      <c r="AV672" s="46"/>
      <c r="AW672" s="46"/>
      <c r="AX672" s="46"/>
      <c r="AY672" s="46"/>
    </row>
    <row r="673" spans="4:51" ht="15.75" hidden="1">
      <c r="D673" s="41"/>
      <c r="E673" s="49"/>
      <c r="F673" s="58"/>
      <c r="G673" s="58"/>
      <c r="H673" s="58"/>
      <c r="I673" s="58"/>
      <c r="J673" s="58"/>
      <c r="K673" s="55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  <c r="AA673" s="56"/>
      <c r="AB673" s="56"/>
      <c r="AC673" s="56"/>
      <c r="AD673" s="56"/>
      <c r="AE673" s="56"/>
      <c r="AF673" s="56"/>
      <c r="AG673" s="56"/>
      <c r="AH673" s="56"/>
      <c r="AI673" s="56"/>
      <c r="AJ673" s="56"/>
      <c r="AK673" s="56"/>
      <c r="AL673" s="56"/>
      <c r="AM673" s="56"/>
      <c r="AN673" s="56"/>
      <c r="AO673" s="56"/>
      <c r="AP673" s="56"/>
      <c r="AQ673" s="56"/>
      <c r="AR673" s="49">
        <f t="shared" si="387"/>
        <v>0</v>
      </c>
      <c r="AT673" s="46"/>
      <c r="AU673" s="46"/>
      <c r="AV673" s="46"/>
      <c r="AW673" s="46"/>
      <c r="AX673" s="46"/>
      <c r="AY673" s="46"/>
    </row>
    <row r="674" spans="4:51" ht="78.75">
      <c r="D674" s="65">
        <v>70761</v>
      </c>
      <c r="E674" s="48" t="s">
        <v>116</v>
      </c>
      <c r="F674" s="49"/>
      <c r="G674" s="49"/>
      <c r="H674" s="49"/>
      <c r="I674" s="49"/>
      <c r="J674" s="49"/>
      <c r="K674" s="50">
        <v>3102</v>
      </c>
      <c r="L674" s="49">
        <v>535.1</v>
      </c>
      <c r="M674" s="49">
        <v>260</v>
      </c>
      <c r="N674" s="49"/>
      <c r="O674" s="49"/>
      <c r="P674" s="49"/>
      <c r="Q674" s="49"/>
      <c r="R674" s="49"/>
      <c r="S674" s="49"/>
      <c r="T674" s="49"/>
      <c r="U674" s="49"/>
      <c r="V674" s="49"/>
      <c r="W674" s="49">
        <v>150</v>
      </c>
      <c r="X674" s="49"/>
      <c r="Y674" s="49"/>
      <c r="Z674" s="49"/>
      <c r="AA674" s="49"/>
      <c r="AB674" s="49"/>
      <c r="AC674" s="49"/>
      <c r="AD674" s="49">
        <v>60</v>
      </c>
      <c r="AE674" s="49"/>
      <c r="AF674" s="49"/>
      <c r="AG674" s="49"/>
      <c r="AH674" s="49"/>
      <c r="AI674" s="49"/>
      <c r="AJ674" s="49"/>
      <c r="AK674" s="49"/>
      <c r="AL674" s="49"/>
      <c r="AM674" s="49"/>
      <c r="AN674" s="49"/>
      <c r="AO674" s="49"/>
      <c r="AP674" s="49">
        <v>0</v>
      </c>
      <c r="AQ674" s="49">
        <v>0</v>
      </c>
      <c r="AR674" s="49">
        <f t="shared" si="387"/>
        <v>4107.1</v>
      </c>
      <c r="AS674" s="68"/>
      <c r="AT674" s="46">
        <f t="shared" si="379"/>
        <v>258.5</v>
      </c>
      <c r="AU674" s="46">
        <f t="shared" si="379"/>
        <v>44.59166666666667</v>
      </c>
      <c r="AV674" s="46">
        <f t="shared" si="374"/>
        <v>21.666666666666668</v>
      </c>
      <c r="AW674" s="46">
        <f t="shared" si="380"/>
        <v>12.5</v>
      </c>
      <c r="AX674" s="46">
        <f t="shared" si="381"/>
        <v>5</v>
      </c>
      <c r="AY674" s="46"/>
    </row>
    <row r="675" spans="4:51" s="1" customFormat="1" ht="15.75" hidden="1">
      <c r="D675" s="51"/>
      <c r="E675" s="52" t="s">
        <v>22</v>
      </c>
      <c r="F675" s="49"/>
      <c r="G675" s="49"/>
      <c r="H675" s="49"/>
      <c r="I675" s="49"/>
      <c r="J675" s="49"/>
      <c r="K675" s="53">
        <f aca="true" t="shared" si="391" ref="K675:AQ675">ROUND((K674*K$2/100),1)</f>
        <v>651.4</v>
      </c>
      <c r="L675" s="54">
        <f t="shared" si="391"/>
        <v>109.2</v>
      </c>
      <c r="M675" s="54"/>
      <c r="N675" s="54">
        <f t="shared" si="391"/>
        <v>0</v>
      </c>
      <c r="O675" s="54">
        <f t="shared" si="391"/>
        <v>0</v>
      </c>
      <c r="P675" s="54">
        <f t="shared" si="391"/>
        <v>0</v>
      </c>
      <c r="Q675" s="54">
        <f t="shared" si="391"/>
        <v>0</v>
      </c>
      <c r="R675" s="54">
        <f t="shared" si="391"/>
        <v>0</v>
      </c>
      <c r="S675" s="54">
        <f t="shared" si="391"/>
        <v>0</v>
      </c>
      <c r="T675" s="54">
        <f t="shared" si="391"/>
        <v>0</v>
      </c>
      <c r="U675" s="54">
        <f t="shared" si="391"/>
        <v>0</v>
      </c>
      <c r="V675" s="54"/>
      <c r="W675" s="54"/>
      <c r="X675" s="54">
        <f t="shared" si="391"/>
        <v>0</v>
      </c>
      <c r="Y675" s="54">
        <f t="shared" si="391"/>
        <v>0</v>
      </c>
      <c r="Z675" s="54">
        <f t="shared" si="391"/>
        <v>0</v>
      </c>
      <c r="AA675" s="54">
        <f t="shared" si="391"/>
        <v>0</v>
      </c>
      <c r="AB675" s="54">
        <f t="shared" si="391"/>
        <v>0</v>
      </c>
      <c r="AC675" s="54">
        <f t="shared" si="391"/>
        <v>0</v>
      </c>
      <c r="AD675" s="54">
        <f t="shared" si="391"/>
        <v>31.1</v>
      </c>
      <c r="AE675" s="54">
        <f t="shared" si="391"/>
        <v>0</v>
      </c>
      <c r="AF675" s="54">
        <f t="shared" si="391"/>
        <v>0</v>
      </c>
      <c r="AG675" s="54">
        <f t="shared" si="391"/>
        <v>0</v>
      </c>
      <c r="AH675" s="54">
        <f t="shared" si="391"/>
        <v>0</v>
      </c>
      <c r="AI675" s="54">
        <f t="shared" si="391"/>
        <v>0</v>
      </c>
      <c r="AJ675" s="54">
        <f t="shared" si="391"/>
        <v>0</v>
      </c>
      <c r="AK675" s="54">
        <f t="shared" si="391"/>
        <v>0</v>
      </c>
      <c r="AL675" s="54">
        <f t="shared" si="391"/>
        <v>0</v>
      </c>
      <c r="AM675" s="54">
        <f t="shared" si="391"/>
        <v>0</v>
      </c>
      <c r="AN675" s="54">
        <f t="shared" si="391"/>
        <v>0</v>
      </c>
      <c r="AO675" s="54">
        <f t="shared" si="391"/>
        <v>0</v>
      </c>
      <c r="AP675" s="54">
        <f t="shared" si="391"/>
        <v>0</v>
      </c>
      <c r="AQ675" s="54">
        <f t="shared" si="391"/>
        <v>0</v>
      </c>
      <c r="AR675" s="49">
        <f t="shared" si="387"/>
        <v>791.7</v>
      </c>
      <c r="AS675" s="1" t="b">
        <f>SUM(K674:AQ674)=AR674</f>
        <v>1</v>
      </c>
      <c r="AT675" s="46"/>
      <c r="AU675" s="46"/>
      <c r="AV675" s="46"/>
      <c r="AW675" s="46"/>
      <c r="AX675" s="46"/>
      <c r="AY675" s="46"/>
    </row>
    <row r="676" spans="4:51" s="1" customFormat="1" ht="15.75" hidden="1">
      <c r="D676" s="51"/>
      <c r="E676" s="52" t="s">
        <v>23</v>
      </c>
      <c r="F676" s="49"/>
      <c r="G676" s="49"/>
      <c r="H676" s="49"/>
      <c r="I676" s="49"/>
      <c r="J676" s="49"/>
      <c r="K676" s="53">
        <f aca="true" t="shared" si="392" ref="K676:AQ676">ROUND((K674*K$3/100),1)</f>
        <v>998.8</v>
      </c>
      <c r="L676" s="54">
        <f t="shared" si="392"/>
        <v>186.2</v>
      </c>
      <c r="M676" s="54"/>
      <c r="N676" s="54">
        <f t="shared" si="392"/>
        <v>0</v>
      </c>
      <c r="O676" s="54">
        <f t="shared" si="392"/>
        <v>0</v>
      </c>
      <c r="P676" s="54">
        <f t="shared" si="392"/>
        <v>0</v>
      </c>
      <c r="Q676" s="54">
        <f t="shared" si="392"/>
        <v>0</v>
      </c>
      <c r="R676" s="54">
        <f t="shared" si="392"/>
        <v>0</v>
      </c>
      <c r="S676" s="54">
        <f t="shared" si="392"/>
        <v>0</v>
      </c>
      <c r="T676" s="54">
        <f t="shared" si="392"/>
        <v>0</v>
      </c>
      <c r="U676" s="54">
        <f t="shared" si="392"/>
        <v>0</v>
      </c>
      <c r="V676" s="54"/>
      <c r="W676" s="54"/>
      <c r="X676" s="54">
        <f t="shared" si="392"/>
        <v>0</v>
      </c>
      <c r="Y676" s="54">
        <f t="shared" si="392"/>
        <v>0</v>
      </c>
      <c r="Z676" s="54">
        <f t="shared" si="392"/>
        <v>0</v>
      </c>
      <c r="AA676" s="54">
        <f t="shared" si="392"/>
        <v>0</v>
      </c>
      <c r="AB676" s="54">
        <f t="shared" si="392"/>
        <v>0</v>
      </c>
      <c r="AC676" s="54">
        <f t="shared" si="392"/>
        <v>0</v>
      </c>
      <c r="AD676" s="54">
        <f t="shared" si="392"/>
        <v>10.3</v>
      </c>
      <c r="AE676" s="54">
        <f t="shared" si="392"/>
        <v>0</v>
      </c>
      <c r="AF676" s="54">
        <f t="shared" si="392"/>
        <v>0</v>
      </c>
      <c r="AG676" s="54">
        <f t="shared" si="392"/>
        <v>0</v>
      </c>
      <c r="AH676" s="54">
        <f t="shared" si="392"/>
        <v>0</v>
      </c>
      <c r="AI676" s="54">
        <f t="shared" si="392"/>
        <v>0</v>
      </c>
      <c r="AJ676" s="54">
        <f t="shared" si="392"/>
        <v>0</v>
      </c>
      <c r="AK676" s="54">
        <f t="shared" si="392"/>
        <v>0</v>
      </c>
      <c r="AL676" s="54">
        <f t="shared" si="392"/>
        <v>0</v>
      </c>
      <c r="AM676" s="54">
        <f t="shared" si="392"/>
        <v>0</v>
      </c>
      <c r="AN676" s="54">
        <f t="shared" si="392"/>
        <v>0</v>
      </c>
      <c r="AO676" s="54">
        <f t="shared" si="392"/>
        <v>0</v>
      </c>
      <c r="AP676" s="54">
        <f t="shared" si="392"/>
        <v>0</v>
      </c>
      <c r="AQ676" s="54">
        <f t="shared" si="392"/>
        <v>0</v>
      </c>
      <c r="AR676" s="49">
        <f t="shared" si="387"/>
        <v>1195.3</v>
      </c>
      <c r="AT676" s="46"/>
      <c r="AU676" s="46"/>
      <c r="AV676" s="46"/>
      <c r="AW676" s="46"/>
      <c r="AX676" s="46"/>
      <c r="AY676" s="46"/>
    </row>
    <row r="677" spans="4:51" s="1" customFormat="1" ht="15.75" hidden="1">
      <c r="D677" s="51"/>
      <c r="E677" s="52" t="s">
        <v>24</v>
      </c>
      <c r="F677" s="49"/>
      <c r="G677" s="49"/>
      <c r="H677" s="49"/>
      <c r="I677" s="49"/>
      <c r="J677" s="49"/>
      <c r="K677" s="53">
        <f aca="true" t="shared" si="393" ref="K677:AQ677">ROUND((K674*K$4/100),1)</f>
        <v>592.5</v>
      </c>
      <c r="L677" s="54">
        <f t="shared" si="393"/>
        <v>99</v>
      </c>
      <c r="M677" s="54"/>
      <c r="N677" s="54">
        <f t="shared" si="393"/>
        <v>0</v>
      </c>
      <c r="O677" s="54">
        <f t="shared" si="393"/>
        <v>0</v>
      </c>
      <c r="P677" s="54">
        <f t="shared" si="393"/>
        <v>0</v>
      </c>
      <c r="Q677" s="54">
        <f t="shared" si="393"/>
        <v>0</v>
      </c>
      <c r="R677" s="54">
        <f t="shared" si="393"/>
        <v>0</v>
      </c>
      <c r="S677" s="54">
        <f t="shared" si="393"/>
        <v>0</v>
      </c>
      <c r="T677" s="54">
        <f t="shared" si="393"/>
        <v>0</v>
      </c>
      <c r="U677" s="54">
        <f t="shared" si="393"/>
        <v>0</v>
      </c>
      <c r="V677" s="54"/>
      <c r="W677" s="54"/>
      <c r="X677" s="54">
        <f t="shared" si="393"/>
        <v>0</v>
      </c>
      <c r="Y677" s="54">
        <f t="shared" si="393"/>
        <v>0</v>
      </c>
      <c r="Z677" s="54">
        <f t="shared" si="393"/>
        <v>0</v>
      </c>
      <c r="AA677" s="54">
        <f t="shared" si="393"/>
        <v>0</v>
      </c>
      <c r="AB677" s="54">
        <f t="shared" si="393"/>
        <v>0</v>
      </c>
      <c r="AC677" s="54">
        <f t="shared" si="393"/>
        <v>0</v>
      </c>
      <c r="AD677" s="54">
        <f t="shared" si="393"/>
        <v>6.1</v>
      </c>
      <c r="AE677" s="54">
        <f t="shared" si="393"/>
        <v>0</v>
      </c>
      <c r="AF677" s="54">
        <f t="shared" si="393"/>
        <v>0</v>
      </c>
      <c r="AG677" s="54">
        <f t="shared" si="393"/>
        <v>0</v>
      </c>
      <c r="AH677" s="54">
        <f t="shared" si="393"/>
        <v>0</v>
      </c>
      <c r="AI677" s="54">
        <f t="shared" si="393"/>
        <v>0</v>
      </c>
      <c r="AJ677" s="54">
        <f t="shared" si="393"/>
        <v>0</v>
      </c>
      <c r="AK677" s="54">
        <f t="shared" si="393"/>
        <v>0</v>
      </c>
      <c r="AL677" s="54">
        <f t="shared" si="393"/>
        <v>0</v>
      </c>
      <c r="AM677" s="54">
        <f t="shared" si="393"/>
        <v>0</v>
      </c>
      <c r="AN677" s="54">
        <f t="shared" si="393"/>
        <v>0</v>
      </c>
      <c r="AO677" s="54">
        <f t="shared" si="393"/>
        <v>0</v>
      </c>
      <c r="AP677" s="54">
        <f t="shared" si="393"/>
        <v>0</v>
      </c>
      <c r="AQ677" s="54">
        <f t="shared" si="393"/>
        <v>0</v>
      </c>
      <c r="AR677" s="49">
        <f t="shared" si="387"/>
        <v>697.6</v>
      </c>
      <c r="AT677" s="46"/>
      <c r="AU677" s="46"/>
      <c r="AV677" s="46"/>
      <c r="AW677" s="46"/>
      <c r="AX677" s="46"/>
      <c r="AY677" s="46"/>
    </row>
    <row r="678" spans="4:51" s="1" customFormat="1" ht="15.75" hidden="1">
      <c r="D678" s="51" t="s">
        <v>25</v>
      </c>
      <c r="E678" s="52" t="s">
        <v>26</v>
      </c>
      <c r="F678" s="49"/>
      <c r="G678" s="49"/>
      <c r="H678" s="49"/>
      <c r="I678" s="49"/>
      <c r="J678" s="49"/>
      <c r="K678" s="53">
        <f aca="true" t="shared" si="394" ref="K678:AQ678">K674-K675-K676-K677</f>
        <v>859.3</v>
      </c>
      <c r="L678" s="54">
        <f t="shared" si="394"/>
        <v>140.70000000000005</v>
      </c>
      <c r="M678" s="54"/>
      <c r="N678" s="54">
        <f t="shared" si="394"/>
        <v>0</v>
      </c>
      <c r="O678" s="54">
        <f t="shared" si="394"/>
        <v>0</v>
      </c>
      <c r="P678" s="54">
        <f t="shared" si="394"/>
        <v>0</v>
      </c>
      <c r="Q678" s="54">
        <f t="shared" si="394"/>
        <v>0</v>
      </c>
      <c r="R678" s="54">
        <f t="shared" si="394"/>
        <v>0</v>
      </c>
      <c r="S678" s="54">
        <f t="shared" si="394"/>
        <v>0</v>
      </c>
      <c r="T678" s="54">
        <f t="shared" si="394"/>
        <v>0</v>
      </c>
      <c r="U678" s="54">
        <f t="shared" si="394"/>
        <v>0</v>
      </c>
      <c r="V678" s="54"/>
      <c r="W678" s="54"/>
      <c r="X678" s="54">
        <f t="shared" si="394"/>
        <v>0</v>
      </c>
      <c r="Y678" s="54">
        <f t="shared" si="394"/>
        <v>0</v>
      </c>
      <c r="Z678" s="54">
        <f t="shared" si="394"/>
        <v>0</v>
      </c>
      <c r="AA678" s="54">
        <f t="shared" si="394"/>
        <v>0</v>
      </c>
      <c r="AB678" s="54">
        <f t="shared" si="394"/>
        <v>0</v>
      </c>
      <c r="AC678" s="54">
        <f t="shared" si="394"/>
        <v>0</v>
      </c>
      <c r="AD678" s="54">
        <f t="shared" si="394"/>
        <v>12.499999999999998</v>
      </c>
      <c r="AE678" s="54">
        <f t="shared" si="394"/>
        <v>0</v>
      </c>
      <c r="AF678" s="54">
        <f t="shared" si="394"/>
        <v>0</v>
      </c>
      <c r="AG678" s="54">
        <f t="shared" si="394"/>
        <v>0</v>
      </c>
      <c r="AH678" s="54">
        <f t="shared" si="394"/>
        <v>0</v>
      </c>
      <c r="AI678" s="54">
        <f t="shared" si="394"/>
        <v>0</v>
      </c>
      <c r="AJ678" s="54">
        <f t="shared" si="394"/>
        <v>0</v>
      </c>
      <c r="AK678" s="54">
        <f t="shared" si="394"/>
        <v>0</v>
      </c>
      <c r="AL678" s="54">
        <f t="shared" si="394"/>
        <v>0</v>
      </c>
      <c r="AM678" s="54">
        <f t="shared" si="394"/>
        <v>0</v>
      </c>
      <c r="AN678" s="54">
        <f t="shared" si="394"/>
        <v>0</v>
      </c>
      <c r="AO678" s="54">
        <f t="shared" si="394"/>
        <v>0</v>
      </c>
      <c r="AP678" s="54">
        <f t="shared" si="394"/>
        <v>0</v>
      </c>
      <c r="AQ678" s="54">
        <f t="shared" si="394"/>
        <v>0</v>
      </c>
      <c r="AR678" s="49">
        <f t="shared" si="387"/>
        <v>1012.5</v>
      </c>
      <c r="AT678" s="46"/>
      <c r="AU678" s="46"/>
      <c r="AV678" s="46"/>
      <c r="AW678" s="46"/>
      <c r="AX678" s="46"/>
      <c r="AY678" s="46"/>
    </row>
    <row r="679" spans="4:51" s="1" customFormat="1" ht="15.75" hidden="1">
      <c r="D679" s="41"/>
      <c r="E679" s="49"/>
      <c r="F679" s="49"/>
      <c r="G679" s="49"/>
      <c r="H679" s="49"/>
      <c r="I679" s="49"/>
      <c r="J679" s="49"/>
      <c r="K679" s="60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  <c r="AR679" s="49">
        <f t="shared" si="387"/>
        <v>0</v>
      </c>
      <c r="AT679" s="46"/>
      <c r="AU679" s="46"/>
      <c r="AV679" s="46"/>
      <c r="AW679" s="46"/>
      <c r="AX679" s="46"/>
      <c r="AY679" s="46"/>
    </row>
    <row r="680" spans="4:51" s="1" customFormat="1" ht="6" customHeight="1" hidden="1">
      <c r="D680" s="41"/>
      <c r="E680" s="49"/>
      <c r="F680" s="49"/>
      <c r="G680" s="49"/>
      <c r="H680" s="49"/>
      <c r="I680" s="49"/>
      <c r="J680" s="49"/>
      <c r="K680" s="60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  <c r="AR680" s="49">
        <f t="shared" si="387"/>
        <v>0</v>
      </c>
      <c r="AT680" s="46"/>
      <c r="AU680" s="46"/>
      <c r="AV680" s="46"/>
      <c r="AW680" s="46"/>
      <c r="AX680" s="46"/>
      <c r="AY680" s="46"/>
    </row>
    <row r="681" spans="4:51" s="2" customFormat="1" ht="63">
      <c r="D681" s="57">
        <v>70732</v>
      </c>
      <c r="E681" s="48" t="s">
        <v>117</v>
      </c>
      <c r="F681" s="49"/>
      <c r="G681" s="49"/>
      <c r="H681" s="49"/>
      <c r="I681" s="49"/>
      <c r="J681" s="49"/>
      <c r="K681" s="50">
        <v>2959</v>
      </c>
      <c r="L681" s="49">
        <v>510.4</v>
      </c>
      <c r="M681" s="49">
        <v>230</v>
      </c>
      <c r="N681" s="49"/>
      <c r="O681" s="49"/>
      <c r="P681" s="49"/>
      <c r="Q681" s="49"/>
      <c r="R681" s="49"/>
      <c r="S681" s="49"/>
      <c r="T681" s="49"/>
      <c r="U681" s="49"/>
      <c r="V681" s="49"/>
      <c r="W681" s="49">
        <v>50</v>
      </c>
      <c r="X681" s="49"/>
      <c r="Y681" s="49"/>
      <c r="Z681" s="49"/>
      <c r="AA681" s="49"/>
      <c r="AB681" s="49"/>
      <c r="AC681" s="49"/>
      <c r="AD681" s="49">
        <v>150</v>
      </c>
      <c r="AE681" s="49"/>
      <c r="AF681" s="49"/>
      <c r="AG681" s="49"/>
      <c r="AH681" s="49"/>
      <c r="AI681" s="49"/>
      <c r="AJ681" s="49"/>
      <c r="AK681" s="49"/>
      <c r="AL681" s="49"/>
      <c r="AM681" s="49"/>
      <c r="AN681" s="49"/>
      <c r="AO681" s="49"/>
      <c r="AP681" s="49">
        <v>0</v>
      </c>
      <c r="AQ681" s="49">
        <v>0</v>
      </c>
      <c r="AR681" s="49">
        <f t="shared" si="387"/>
        <v>3899.4</v>
      </c>
      <c r="AS681" s="1"/>
      <c r="AT681" s="46">
        <f t="shared" si="379"/>
        <v>246.58333333333334</v>
      </c>
      <c r="AU681" s="46">
        <f t="shared" si="379"/>
        <v>42.53333333333333</v>
      </c>
      <c r="AV681" s="46">
        <f t="shared" si="374"/>
        <v>19.166666666666668</v>
      </c>
      <c r="AW681" s="46">
        <f t="shared" si="380"/>
        <v>4.166666666666667</v>
      </c>
      <c r="AX681" s="46">
        <f t="shared" si="381"/>
        <v>12.5</v>
      </c>
      <c r="AY681" s="46"/>
    </row>
    <row r="682" spans="4:51" s="1" customFormat="1" ht="0.75" customHeight="1">
      <c r="D682" s="51"/>
      <c r="E682" s="52" t="s">
        <v>22</v>
      </c>
      <c r="F682" s="49"/>
      <c r="G682" s="49"/>
      <c r="H682" s="49"/>
      <c r="I682" s="49"/>
      <c r="J682" s="49"/>
      <c r="K682" s="53">
        <f aca="true" t="shared" si="395" ref="K682:AQ682">ROUND((K681*K$2/100),1)</f>
        <v>621.4</v>
      </c>
      <c r="L682" s="54">
        <f t="shared" si="395"/>
        <v>104.1</v>
      </c>
      <c r="M682" s="54"/>
      <c r="N682" s="54">
        <f t="shared" si="395"/>
        <v>0</v>
      </c>
      <c r="O682" s="54">
        <f t="shared" si="395"/>
        <v>0</v>
      </c>
      <c r="P682" s="54">
        <f t="shared" si="395"/>
        <v>0</v>
      </c>
      <c r="Q682" s="54">
        <f t="shared" si="395"/>
        <v>0</v>
      </c>
      <c r="R682" s="54">
        <f t="shared" si="395"/>
        <v>0</v>
      </c>
      <c r="S682" s="54">
        <f t="shared" si="395"/>
        <v>0</v>
      </c>
      <c r="T682" s="54">
        <f t="shared" si="395"/>
        <v>0</v>
      </c>
      <c r="U682" s="54">
        <f t="shared" si="395"/>
        <v>0</v>
      </c>
      <c r="V682" s="54"/>
      <c r="W682" s="54"/>
      <c r="X682" s="54">
        <f t="shared" si="395"/>
        <v>0</v>
      </c>
      <c r="Y682" s="54">
        <f t="shared" si="395"/>
        <v>0</v>
      </c>
      <c r="Z682" s="54">
        <f t="shared" si="395"/>
        <v>0</v>
      </c>
      <c r="AA682" s="54">
        <f t="shared" si="395"/>
        <v>0</v>
      </c>
      <c r="AB682" s="54">
        <f t="shared" si="395"/>
        <v>0</v>
      </c>
      <c r="AC682" s="54">
        <f t="shared" si="395"/>
        <v>0</v>
      </c>
      <c r="AD682" s="54">
        <f t="shared" si="395"/>
        <v>77.9</v>
      </c>
      <c r="AE682" s="54">
        <f t="shared" si="395"/>
        <v>0</v>
      </c>
      <c r="AF682" s="54">
        <f t="shared" si="395"/>
        <v>0</v>
      </c>
      <c r="AG682" s="54">
        <f t="shared" si="395"/>
        <v>0</v>
      </c>
      <c r="AH682" s="54">
        <f t="shared" si="395"/>
        <v>0</v>
      </c>
      <c r="AI682" s="54">
        <f t="shared" si="395"/>
        <v>0</v>
      </c>
      <c r="AJ682" s="54">
        <f t="shared" si="395"/>
        <v>0</v>
      </c>
      <c r="AK682" s="54">
        <f t="shared" si="395"/>
        <v>0</v>
      </c>
      <c r="AL682" s="54">
        <f t="shared" si="395"/>
        <v>0</v>
      </c>
      <c r="AM682" s="54">
        <f t="shared" si="395"/>
        <v>0</v>
      </c>
      <c r="AN682" s="54">
        <f t="shared" si="395"/>
        <v>0</v>
      </c>
      <c r="AO682" s="54">
        <f t="shared" si="395"/>
        <v>0</v>
      </c>
      <c r="AP682" s="54">
        <f t="shared" si="395"/>
        <v>0</v>
      </c>
      <c r="AQ682" s="54">
        <f t="shared" si="395"/>
        <v>0</v>
      </c>
      <c r="AR682" s="49">
        <f t="shared" si="387"/>
        <v>803.4</v>
      </c>
      <c r="AS682" s="1" t="b">
        <f>SUM(K681:AQ681)=AR681</f>
        <v>1</v>
      </c>
      <c r="AT682" s="46"/>
      <c r="AU682" s="46"/>
      <c r="AV682" s="46"/>
      <c r="AW682" s="46"/>
      <c r="AX682" s="46"/>
      <c r="AY682" s="46"/>
    </row>
    <row r="683" spans="4:51" s="1" customFormat="1" ht="15.75" hidden="1">
      <c r="D683" s="51"/>
      <c r="E683" s="52" t="s">
        <v>23</v>
      </c>
      <c r="F683" s="49"/>
      <c r="G683" s="49"/>
      <c r="H683" s="49"/>
      <c r="I683" s="49"/>
      <c r="J683" s="49"/>
      <c r="K683" s="53">
        <f aca="true" t="shared" si="396" ref="K683:AQ683">ROUND((K681*K$3/100),1)</f>
        <v>952.8</v>
      </c>
      <c r="L683" s="54">
        <f t="shared" si="396"/>
        <v>177.6</v>
      </c>
      <c r="M683" s="54"/>
      <c r="N683" s="54">
        <f t="shared" si="396"/>
        <v>0</v>
      </c>
      <c r="O683" s="54">
        <f t="shared" si="396"/>
        <v>0</v>
      </c>
      <c r="P683" s="54">
        <f t="shared" si="396"/>
        <v>0</v>
      </c>
      <c r="Q683" s="54">
        <f t="shared" si="396"/>
        <v>0</v>
      </c>
      <c r="R683" s="54">
        <f t="shared" si="396"/>
        <v>0</v>
      </c>
      <c r="S683" s="54">
        <f t="shared" si="396"/>
        <v>0</v>
      </c>
      <c r="T683" s="54">
        <f t="shared" si="396"/>
        <v>0</v>
      </c>
      <c r="U683" s="54">
        <f t="shared" si="396"/>
        <v>0</v>
      </c>
      <c r="V683" s="54"/>
      <c r="W683" s="54"/>
      <c r="X683" s="54">
        <f t="shared" si="396"/>
        <v>0</v>
      </c>
      <c r="Y683" s="54">
        <f t="shared" si="396"/>
        <v>0</v>
      </c>
      <c r="Z683" s="54">
        <f t="shared" si="396"/>
        <v>0</v>
      </c>
      <c r="AA683" s="54">
        <f t="shared" si="396"/>
        <v>0</v>
      </c>
      <c r="AB683" s="54">
        <f t="shared" si="396"/>
        <v>0</v>
      </c>
      <c r="AC683" s="54">
        <f t="shared" si="396"/>
        <v>0</v>
      </c>
      <c r="AD683" s="54">
        <f t="shared" si="396"/>
        <v>25.8</v>
      </c>
      <c r="AE683" s="54">
        <f t="shared" si="396"/>
        <v>0</v>
      </c>
      <c r="AF683" s="54">
        <f t="shared" si="396"/>
        <v>0</v>
      </c>
      <c r="AG683" s="54">
        <f t="shared" si="396"/>
        <v>0</v>
      </c>
      <c r="AH683" s="54">
        <f t="shared" si="396"/>
        <v>0</v>
      </c>
      <c r="AI683" s="54">
        <f t="shared" si="396"/>
        <v>0</v>
      </c>
      <c r="AJ683" s="54">
        <f t="shared" si="396"/>
        <v>0</v>
      </c>
      <c r="AK683" s="54">
        <f t="shared" si="396"/>
        <v>0</v>
      </c>
      <c r="AL683" s="54">
        <f t="shared" si="396"/>
        <v>0</v>
      </c>
      <c r="AM683" s="54">
        <f t="shared" si="396"/>
        <v>0</v>
      </c>
      <c r="AN683" s="54">
        <f t="shared" si="396"/>
        <v>0</v>
      </c>
      <c r="AO683" s="54">
        <f t="shared" si="396"/>
        <v>0</v>
      </c>
      <c r="AP683" s="54">
        <f t="shared" si="396"/>
        <v>0</v>
      </c>
      <c r="AQ683" s="54">
        <f t="shared" si="396"/>
        <v>0</v>
      </c>
      <c r="AR683" s="49">
        <f t="shared" si="387"/>
        <v>1156.1999999999998</v>
      </c>
      <c r="AT683" s="46"/>
      <c r="AU683" s="46"/>
      <c r="AV683" s="46"/>
      <c r="AW683" s="46"/>
      <c r="AX683" s="46"/>
      <c r="AY683" s="46"/>
    </row>
    <row r="684" spans="4:51" s="1" customFormat="1" ht="15.75" hidden="1">
      <c r="D684" s="51"/>
      <c r="E684" s="52" t="s">
        <v>24</v>
      </c>
      <c r="F684" s="49"/>
      <c r="G684" s="49"/>
      <c r="H684" s="49"/>
      <c r="I684" s="49"/>
      <c r="J684" s="49"/>
      <c r="K684" s="53">
        <f aca="true" t="shared" si="397" ref="K684:AQ684">ROUND((K681*K$4/100),1)</f>
        <v>565.2</v>
      </c>
      <c r="L684" s="54">
        <f t="shared" si="397"/>
        <v>94.4</v>
      </c>
      <c r="M684" s="54"/>
      <c r="N684" s="54">
        <f t="shared" si="397"/>
        <v>0</v>
      </c>
      <c r="O684" s="54">
        <f t="shared" si="397"/>
        <v>0</v>
      </c>
      <c r="P684" s="54">
        <f t="shared" si="397"/>
        <v>0</v>
      </c>
      <c r="Q684" s="54">
        <f t="shared" si="397"/>
        <v>0</v>
      </c>
      <c r="R684" s="54">
        <f t="shared" si="397"/>
        <v>0</v>
      </c>
      <c r="S684" s="54">
        <f t="shared" si="397"/>
        <v>0</v>
      </c>
      <c r="T684" s="54">
        <f t="shared" si="397"/>
        <v>0</v>
      </c>
      <c r="U684" s="54">
        <f t="shared" si="397"/>
        <v>0</v>
      </c>
      <c r="V684" s="54"/>
      <c r="W684" s="54"/>
      <c r="X684" s="54">
        <f t="shared" si="397"/>
        <v>0</v>
      </c>
      <c r="Y684" s="54">
        <f t="shared" si="397"/>
        <v>0</v>
      </c>
      <c r="Z684" s="54">
        <f t="shared" si="397"/>
        <v>0</v>
      </c>
      <c r="AA684" s="54">
        <f t="shared" si="397"/>
        <v>0</v>
      </c>
      <c r="AB684" s="54">
        <f t="shared" si="397"/>
        <v>0</v>
      </c>
      <c r="AC684" s="54">
        <f t="shared" si="397"/>
        <v>0</v>
      </c>
      <c r="AD684" s="54">
        <f t="shared" si="397"/>
        <v>15.2</v>
      </c>
      <c r="AE684" s="54">
        <f t="shared" si="397"/>
        <v>0</v>
      </c>
      <c r="AF684" s="54">
        <f t="shared" si="397"/>
        <v>0</v>
      </c>
      <c r="AG684" s="54">
        <f t="shared" si="397"/>
        <v>0</v>
      </c>
      <c r="AH684" s="54">
        <f t="shared" si="397"/>
        <v>0</v>
      </c>
      <c r="AI684" s="54">
        <f t="shared" si="397"/>
        <v>0</v>
      </c>
      <c r="AJ684" s="54">
        <f t="shared" si="397"/>
        <v>0</v>
      </c>
      <c r="AK684" s="54">
        <f t="shared" si="397"/>
        <v>0</v>
      </c>
      <c r="AL684" s="54">
        <f t="shared" si="397"/>
        <v>0</v>
      </c>
      <c r="AM684" s="54">
        <f t="shared" si="397"/>
        <v>0</v>
      </c>
      <c r="AN684" s="54">
        <f t="shared" si="397"/>
        <v>0</v>
      </c>
      <c r="AO684" s="54">
        <f t="shared" si="397"/>
        <v>0</v>
      </c>
      <c r="AP684" s="54">
        <f t="shared" si="397"/>
        <v>0</v>
      </c>
      <c r="AQ684" s="54">
        <f t="shared" si="397"/>
        <v>0</v>
      </c>
      <c r="AR684" s="49">
        <f t="shared" si="387"/>
        <v>674.8000000000001</v>
      </c>
      <c r="AT684" s="46"/>
      <c r="AU684" s="46"/>
      <c r="AV684" s="46"/>
      <c r="AW684" s="46"/>
      <c r="AX684" s="46"/>
      <c r="AY684" s="46"/>
    </row>
    <row r="685" spans="4:51" s="1" customFormat="1" ht="15.75" hidden="1">
      <c r="D685" s="51" t="s">
        <v>25</v>
      </c>
      <c r="E685" s="52" t="s">
        <v>26</v>
      </c>
      <c r="F685" s="49"/>
      <c r="G685" s="49"/>
      <c r="H685" s="49"/>
      <c r="I685" s="49"/>
      <c r="J685" s="49"/>
      <c r="K685" s="53">
        <f aca="true" t="shared" si="398" ref="K685:AQ685">K681-K682-K683-K684</f>
        <v>819.5999999999999</v>
      </c>
      <c r="L685" s="54">
        <f t="shared" si="398"/>
        <v>134.29999999999995</v>
      </c>
      <c r="M685" s="54"/>
      <c r="N685" s="54">
        <f t="shared" si="398"/>
        <v>0</v>
      </c>
      <c r="O685" s="54">
        <f t="shared" si="398"/>
        <v>0</v>
      </c>
      <c r="P685" s="54">
        <f t="shared" si="398"/>
        <v>0</v>
      </c>
      <c r="Q685" s="54">
        <f t="shared" si="398"/>
        <v>0</v>
      </c>
      <c r="R685" s="54">
        <f t="shared" si="398"/>
        <v>0</v>
      </c>
      <c r="S685" s="54">
        <f t="shared" si="398"/>
        <v>0</v>
      </c>
      <c r="T685" s="54">
        <f t="shared" si="398"/>
        <v>0</v>
      </c>
      <c r="U685" s="54">
        <f t="shared" si="398"/>
        <v>0</v>
      </c>
      <c r="V685" s="54"/>
      <c r="W685" s="54"/>
      <c r="X685" s="54">
        <f t="shared" si="398"/>
        <v>0</v>
      </c>
      <c r="Y685" s="54">
        <f t="shared" si="398"/>
        <v>0</v>
      </c>
      <c r="Z685" s="54">
        <f t="shared" si="398"/>
        <v>0</v>
      </c>
      <c r="AA685" s="54">
        <f t="shared" si="398"/>
        <v>0</v>
      </c>
      <c r="AB685" s="54">
        <f t="shared" si="398"/>
        <v>0</v>
      </c>
      <c r="AC685" s="54">
        <f t="shared" si="398"/>
        <v>0</v>
      </c>
      <c r="AD685" s="54">
        <f t="shared" si="398"/>
        <v>31.099999999999998</v>
      </c>
      <c r="AE685" s="54">
        <f t="shared" si="398"/>
        <v>0</v>
      </c>
      <c r="AF685" s="54">
        <f t="shared" si="398"/>
        <v>0</v>
      </c>
      <c r="AG685" s="54">
        <f t="shared" si="398"/>
        <v>0</v>
      </c>
      <c r="AH685" s="54">
        <f t="shared" si="398"/>
        <v>0</v>
      </c>
      <c r="AI685" s="54">
        <f t="shared" si="398"/>
        <v>0</v>
      </c>
      <c r="AJ685" s="54">
        <f t="shared" si="398"/>
        <v>0</v>
      </c>
      <c r="AK685" s="54">
        <f t="shared" si="398"/>
        <v>0</v>
      </c>
      <c r="AL685" s="54">
        <f t="shared" si="398"/>
        <v>0</v>
      </c>
      <c r="AM685" s="54">
        <f t="shared" si="398"/>
        <v>0</v>
      </c>
      <c r="AN685" s="54">
        <f t="shared" si="398"/>
        <v>0</v>
      </c>
      <c r="AO685" s="54">
        <f t="shared" si="398"/>
        <v>0</v>
      </c>
      <c r="AP685" s="54">
        <f t="shared" si="398"/>
        <v>0</v>
      </c>
      <c r="AQ685" s="54">
        <f t="shared" si="398"/>
        <v>0</v>
      </c>
      <c r="AR685" s="49">
        <f t="shared" si="387"/>
        <v>984.9999999999999</v>
      </c>
      <c r="AT685" s="46"/>
      <c r="AU685" s="46"/>
      <c r="AV685" s="46"/>
      <c r="AW685" s="46"/>
      <c r="AX685" s="46"/>
      <c r="AY685" s="46"/>
    </row>
    <row r="686" spans="4:51" ht="15.75" hidden="1">
      <c r="D686" s="41"/>
      <c r="E686" s="49"/>
      <c r="F686" s="58"/>
      <c r="G686" s="58"/>
      <c r="H686" s="58"/>
      <c r="I686" s="58"/>
      <c r="J686" s="58"/>
      <c r="K686" s="55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  <c r="AA686" s="56"/>
      <c r="AB686" s="56"/>
      <c r="AC686" s="56"/>
      <c r="AD686" s="56"/>
      <c r="AE686" s="56"/>
      <c r="AF686" s="56"/>
      <c r="AG686" s="56"/>
      <c r="AH686" s="56"/>
      <c r="AI686" s="56"/>
      <c r="AJ686" s="56"/>
      <c r="AK686" s="56"/>
      <c r="AL686" s="56"/>
      <c r="AM686" s="56"/>
      <c r="AN686" s="56"/>
      <c r="AO686" s="56"/>
      <c r="AP686" s="56"/>
      <c r="AQ686" s="56"/>
      <c r="AR686" s="49">
        <f t="shared" si="387"/>
        <v>0</v>
      </c>
      <c r="AT686" s="46"/>
      <c r="AU686" s="46"/>
      <c r="AV686" s="46"/>
      <c r="AW686" s="46"/>
      <c r="AX686" s="46"/>
      <c r="AY686" s="46"/>
    </row>
    <row r="687" spans="4:51" ht="12" customHeight="1" hidden="1">
      <c r="D687" s="41"/>
      <c r="E687" s="49"/>
      <c r="F687" s="58"/>
      <c r="G687" s="58"/>
      <c r="H687" s="58"/>
      <c r="I687" s="58"/>
      <c r="J687" s="58"/>
      <c r="K687" s="55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  <c r="AA687" s="56"/>
      <c r="AB687" s="56"/>
      <c r="AC687" s="56"/>
      <c r="AD687" s="56"/>
      <c r="AE687" s="56"/>
      <c r="AF687" s="56"/>
      <c r="AG687" s="56"/>
      <c r="AH687" s="56"/>
      <c r="AI687" s="56"/>
      <c r="AJ687" s="56"/>
      <c r="AK687" s="56"/>
      <c r="AL687" s="56"/>
      <c r="AM687" s="56"/>
      <c r="AN687" s="56"/>
      <c r="AO687" s="56"/>
      <c r="AP687" s="56"/>
      <c r="AQ687" s="56"/>
      <c r="AR687" s="49">
        <f t="shared" si="387"/>
        <v>0</v>
      </c>
      <c r="AT687" s="46"/>
      <c r="AU687" s="46"/>
      <c r="AV687" s="46"/>
      <c r="AW687" s="46"/>
      <c r="AX687" s="46"/>
      <c r="AY687" s="46"/>
    </row>
    <row r="688" spans="4:51" ht="0.75" customHeight="1" hidden="1">
      <c r="D688" s="67">
        <v>70732</v>
      </c>
      <c r="E688" s="48" t="s">
        <v>118</v>
      </c>
      <c r="F688" s="49"/>
      <c r="G688" s="49"/>
      <c r="H688" s="49"/>
      <c r="I688" s="49"/>
      <c r="J688" s="49"/>
      <c r="K688" s="50">
        <v>0</v>
      </c>
      <c r="L688" s="49">
        <v>0</v>
      </c>
      <c r="M688" s="49">
        <v>0</v>
      </c>
      <c r="N688" s="49">
        <v>0</v>
      </c>
      <c r="O688" s="49">
        <v>0</v>
      </c>
      <c r="P688" s="49">
        <v>0</v>
      </c>
      <c r="Q688" s="49">
        <v>0</v>
      </c>
      <c r="R688" s="49">
        <v>0</v>
      </c>
      <c r="S688" s="49">
        <v>0</v>
      </c>
      <c r="T688" s="49">
        <v>0</v>
      </c>
      <c r="U688" s="49">
        <v>0</v>
      </c>
      <c r="V688" s="49"/>
      <c r="W688" s="49">
        <v>0</v>
      </c>
      <c r="X688" s="49">
        <v>0</v>
      </c>
      <c r="Y688" s="49">
        <v>0</v>
      </c>
      <c r="Z688" s="49">
        <v>0</v>
      </c>
      <c r="AA688" s="49">
        <v>0</v>
      </c>
      <c r="AB688" s="49">
        <v>0</v>
      </c>
      <c r="AC688" s="49">
        <v>0</v>
      </c>
      <c r="AD688" s="49">
        <v>0</v>
      </c>
      <c r="AE688" s="49">
        <v>0</v>
      </c>
      <c r="AF688" s="49">
        <v>0</v>
      </c>
      <c r="AG688" s="49">
        <v>0</v>
      </c>
      <c r="AH688" s="49">
        <v>0</v>
      </c>
      <c r="AI688" s="49">
        <v>0</v>
      </c>
      <c r="AJ688" s="49">
        <v>0</v>
      </c>
      <c r="AK688" s="49">
        <v>0</v>
      </c>
      <c r="AL688" s="49">
        <v>0</v>
      </c>
      <c r="AM688" s="49">
        <v>0</v>
      </c>
      <c r="AN688" s="49">
        <v>0</v>
      </c>
      <c r="AO688" s="49">
        <v>0</v>
      </c>
      <c r="AP688" s="49">
        <v>0</v>
      </c>
      <c r="AQ688" s="49">
        <v>0</v>
      </c>
      <c r="AR688" s="49">
        <f t="shared" si="387"/>
        <v>0</v>
      </c>
      <c r="AT688" s="46">
        <f t="shared" si="379"/>
        <v>0</v>
      </c>
      <c r="AU688" s="46">
        <f t="shared" si="379"/>
        <v>0</v>
      </c>
      <c r="AV688" s="46">
        <f t="shared" si="374"/>
        <v>0</v>
      </c>
      <c r="AW688" s="46">
        <f t="shared" si="380"/>
        <v>0</v>
      </c>
      <c r="AX688" s="46">
        <f t="shared" si="381"/>
        <v>0</v>
      </c>
      <c r="AY688" s="46">
        <f aca="true" t="shared" si="399" ref="AY688:AY736">AJ688/12</f>
        <v>0</v>
      </c>
    </row>
    <row r="689" spans="4:51" s="1" customFormat="1" ht="15.75" hidden="1">
      <c r="D689" s="51"/>
      <c r="E689" s="52" t="s">
        <v>22</v>
      </c>
      <c r="F689" s="49"/>
      <c r="G689" s="49"/>
      <c r="H689" s="49"/>
      <c r="I689" s="49"/>
      <c r="J689" s="49"/>
      <c r="K689" s="53">
        <f aca="true" t="shared" si="400" ref="K689:AQ689">ROUND((K688*K$2/100),1)</f>
        <v>0</v>
      </c>
      <c r="L689" s="54">
        <f t="shared" si="400"/>
        <v>0</v>
      </c>
      <c r="M689" s="54"/>
      <c r="N689" s="54">
        <f t="shared" si="400"/>
        <v>0</v>
      </c>
      <c r="O689" s="54">
        <f t="shared" si="400"/>
        <v>0</v>
      </c>
      <c r="P689" s="54">
        <f t="shared" si="400"/>
        <v>0</v>
      </c>
      <c r="Q689" s="54">
        <f t="shared" si="400"/>
        <v>0</v>
      </c>
      <c r="R689" s="54">
        <f t="shared" si="400"/>
        <v>0</v>
      </c>
      <c r="S689" s="54">
        <f t="shared" si="400"/>
        <v>0</v>
      </c>
      <c r="T689" s="54">
        <f t="shared" si="400"/>
        <v>0</v>
      </c>
      <c r="U689" s="54">
        <f t="shared" si="400"/>
        <v>0</v>
      </c>
      <c r="V689" s="54"/>
      <c r="W689" s="54"/>
      <c r="X689" s="54">
        <f t="shared" si="400"/>
        <v>0</v>
      </c>
      <c r="Y689" s="54">
        <f t="shared" si="400"/>
        <v>0</v>
      </c>
      <c r="Z689" s="54">
        <f t="shared" si="400"/>
        <v>0</v>
      </c>
      <c r="AA689" s="54">
        <f t="shared" si="400"/>
        <v>0</v>
      </c>
      <c r="AB689" s="54">
        <f t="shared" si="400"/>
        <v>0</v>
      </c>
      <c r="AC689" s="54">
        <f t="shared" si="400"/>
        <v>0</v>
      </c>
      <c r="AD689" s="54">
        <f t="shared" si="400"/>
        <v>0</v>
      </c>
      <c r="AE689" s="54">
        <f t="shared" si="400"/>
        <v>0</v>
      </c>
      <c r="AF689" s="54">
        <f t="shared" si="400"/>
        <v>0</v>
      </c>
      <c r="AG689" s="54">
        <f t="shared" si="400"/>
        <v>0</v>
      </c>
      <c r="AH689" s="54">
        <f t="shared" si="400"/>
        <v>0</v>
      </c>
      <c r="AI689" s="54">
        <f t="shared" si="400"/>
        <v>0</v>
      </c>
      <c r="AJ689" s="54">
        <f t="shared" si="400"/>
        <v>0</v>
      </c>
      <c r="AK689" s="54">
        <f t="shared" si="400"/>
        <v>0</v>
      </c>
      <c r="AL689" s="54">
        <f t="shared" si="400"/>
        <v>0</v>
      </c>
      <c r="AM689" s="54">
        <f t="shared" si="400"/>
        <v>0</v>
      </c>
      <c r="AN689" s="54">
        <f t="shared" si="400"/>
        <v>0</v>
      </c>
      <c r="AO689" s="54">
        <f t="shared" si="400"/>
        <v>0</v>
      </c>
      <c r="AP689" s="54">
        <f t="shared" si="400"/>
        <v>0</v>
      </c>
      <c r="AQ689" s="54">
        <f t="shared" si="400"/>
        <v>0</v>
      </c>
      <c r="AR689" s="49">
        <f t="shared" si="387"/>
        <v>0</v>
      </c>
      <c r="AS689" s="1" t="b">
        <f>SUM(K688:Z688)=AR688</f>
        <v>1</v>
      </c>
      <c r="AT689" s="46">
        <f t="shared" si="379"/>
        <v>0</v>
      </c>
      <c r="AU689" s="46">
        <f t="shared" si="379"/>
        <v>0</v>
      </c>
      <c r="AV689" s="46">
        <f t="shared" si="374"/>
        <v>0</v>
      </c>
      <c r="AW689" s="46">
        <f t="shared" si="380"/>
        <v>0</v>
      </c>
      <c r="AX689" s="46">
        <f t="shared" si="381"/>
        <v>0</v>
      </c>
      <c r="AY689" s="46">
        <f t="shared" si="399"/>
        <v>0</v>
      </c>
    </row>
    <row r="690" spans="4:51" s="1" customFormat="1" ht="15.75" hidden="1">
      <c r="D690" s="51"/>
      <c r="E690" s="52" t="s">
        <v>23</v>
      </c>
      <c r="F690" s="49"/>
      <c r="G690" s="49"/>
      <c r="H690" s="49"/>
      <c r="I690" s="49"/>
      <c r="J690" s="49"/>
      <c r="K690" s="53">
        <f aca="true" t="shared" si="401" ref="K690:AQ690">ROUND((K688*K$3/100),1)</f>
        <v>0</v>
      </c>
      <c r="L690" s="54">
        <f t="shared" si="401"/>
        <v>0</v>
      </c>
      <c r="M690" s="54"/>
      <c r="N690" s="54">
        <f t="shared" si="401"/>
        <v>0</v>
      </c>
      <c r="O690" s="54">
        <f t="shared" si="401"/>
        <v>0</v>
      </c>
      <c r="P690" s="54">
        <f t="shared" si="401"/>
        <v>0</v>
      </c>
      <c r="Q690" s="54">
        <f t="shared" si="401"/>
        <v>0</v>
      </c>
      <c r="R690" s="54">
        <f t="shared" si="401"/>
        <v>0</v>
      </c>
      <c r="S690" s="54">
        <f t="shared" si="401"/>
        <v>0</v>
      </c>
      <c r="T690" s="54">
        <f t="shared" si="401"/>
        <v>0</v>
      </c>
      <c r="U690" s="54">
        <f t="shared" si="401"/>
        <v>0</v>
      </c>
      <c r="V690" s="54"/>
      <c r="W690" s="54"/>
      <c r="X690" s="54">
        <f t="shared" si="401"/>
        <v>0</v>
      </c>
      <c r="Y690" s="54">
        <f t="shared" si="401"/>
        <v>0</v>
      </c>
      <c r="Z690" s="54">
        <f t="shared" si="401"/>
        <v>0</v>
      </c>
      <c r="AA690" s="54">
        <f t="shared" si="401"/>
        <v>0</v>
      </c>
      <c r="AB690" s="54">
        <f t="shared" si="401"/>
        <v>0</v>
      </c>
      <c r="AC690" s="54">
        <f t="shared" si="401"/>
        <v>0</v>
      </c>
      <c r="AD690" s="54">
        <f t="shared" si="401"/>
        <v>0</v>
      </c>
      <c r="AE690" s="54">
        <f t="shared" si="401"/>
        <v>0</v>
      </c>
      <c r="AF690" s="54">
        <f t="shared" si="401"/>
        <v>0</v>
      </c>
      <c r="AG690" s="54">
        <f t="shared" si="401"/>
        <v>0</v>
      </c>
      <c r="AH690" s="54">
        <f t="shared" si="401"/>
        <v>0</v>
      </c>
      <c r="AI690" s="54">
        <f t="shared" si="401"/>
        <v>0</v>
      </c>
      <c r="AJ690" s="54">
        <f t="shared" si="401"/>
        <v>0</v>
      </c>
      <c r="AK690" s="54">
        <f t="shared" si="401"/>
        <v>0</v>
      </c>
      <c r="AL690" s="54">
        <f t="shared" si="401"/>
        <v>0</v>
      </c>
      <c r="AM690" s="54">
        <f t="shared" si="401"/>
        <v>0</v>
      </c>
      <c r="AN690" s="54">
        <f t="shared" si="401"/>
        <v>0</v>
      </c>
      <c r="AO690" s="54">
        <f t="shared" si="401"/>
        <v>0</v>
      </c>
      <c r="AP690" s="54">
        <f t="shared" si="401"/>
        <v>0</v>
      </c>
      <c r="AQ690" s="54">
        <f t="shared" si="401"/>
        <v>0</v>
      </c>
      <c r="AR690" s="49">
        <f t="shared" si="387"/>
        <v>0</v>
      </c>
      <c r="AT690" s="46">
        <f t="shared" si="379"/>
        <v>0</v>
      </c>
      <c r="AU690" s="46">
        <f t="shared" si="379"/>
        <v>0</v>
      </c>
      <c r="AV690" s="46">
        <f t="shared" si="374"/>
        <v>0</v>
      </c>
      <c r="AW690" s="46">
        <f t="shared" si="380"/>
        <v>0</v>
      </c>
      <c r="AX690" s="46">
        <f t="shared" si="381"/>
        <v>0</v>
      </c>
      <c r="AY690" s="46">
        <f t="shared" si="399"/>
        <v>0</v>
      </c>
    </row>
    <row r="691" spans="4:51" s="1" customFormat="1" ht="15.75" hidden="1">
      <c r="D691" s="51"/>
      <c r="E691" s="52" t="s">
        <v>24</v>
      </c>
      <c r="F691" s="49"/>
      <c r="G691" s="49"/>
      <c r="H691" s="49"/>
      <c r="I691" s="49"/>
      <c r="J691" s="49"/>
      <c r="K691" s="53">
        <f aca="true" t="shared" si="402" ref="K691:AQ691">ROUND((K688*K$4/100),1)</f>
        <v>0</v>
      </c>
      <c r="L691" s="54">
        <f t="shared" si="402"/>
        <v>0</v>
      </c>
      <c r="M691" s="54"/>
      <c r="N691" s="54">
        <f t="shared" si="402"/>
        <v>0</v>
      </c>
      <c r="O691" s="54">
        <f t="shared" si="402"/>
        <v>0</v>
      </c>
      <c r="P691" s="54">
        <f t="shared" si="402"/>
        <v>0</v>
      </c>
      <c r="Q691" s="54">
        <f t="shared" si="402"/>
        <v>0</v>
      </c>
      <c r="R691" s="54">
        <f t="shared" si="402"/>
        <v>0</v>
      </c>
      <c r="S691" s="54">
        <f t="shared" si="402"/>
        <v>0</v>
      </c>
      <c r="T691" s="54">
        <f t="shared" si="402"/>
        <v>0</v>
      </c>
      <c r="U691" s="54">
        <f t="shared" si="402"/>
        <v>0</v>
      </c>
      <c r="V691" s="54"/>
      <c r="W691" s="54"/>
      <c r="X691" s="54">
        <f t="shared" si="402"/>
        <v>0</v>
      </c>
      <c r="Y691" s="54">
        <f t="shared" si="402"/>
        <v>0</v>
      </c>
      <c r="Z691" s="54">
        <f t="shared" si="402"/>
        <v>0</v>
      </c>
      <c r="AA691" s="54">
        <f t="shared" si="402"/>
        <v>0</v>
      </c>
      <c r="AB691" s="54">
        <f t="shared" si="402"/>
        <v>0</v>
      </c>
      <c r="AC691" s="54">
        <f t="shared" si="402"/>
        <v>0</v>
      </c>
      <c r="AD691" s="54">
        <f t="shared" si="402"/>
        <v>0</v>
      </c>
      <c r="AE691" s="54">
        <f t="shared" si="402"/>
        <v>0</v>
      </c>
      <c r="AF691" s="54">
        <f t="shared" si="402"/>
        <v>0</v>
      </c>
      <c r="AG691" s="54">
        <f t="shared" si="402"/>
        <v>0</v>
      </c>
      <c r="AH691" s="54">
        <f t="shared" si="402"/>
        <v>0</v>
      </c>
      <c r="AI691" s="54">
        <f t="shared" si="402"/>
        <v>0</v>
      </c>
      <c r="AJ691" s="54">
        <f t="shared" si="402"/>
        <v>0</v>
      </c>
      <c r="AK691" s="54">
        <f t="shared" si="402"/>
        <v>0</v>
      </c>
      <c r="AL691" s="54">
        <f t="shared" si="402"/>
        <v>0</v>
      </c>
      <c r="AM691" s="54">
        <f t="shared" si="402"/>
        <v>0</v>
      </c>
      <c r="AN691" s="54">
        <f t="shared" si="402"/>
        <v>0</v>
      </c>
      <c r="AO691" s="54">
        <f t="shared" si="402"/>
        <v>0</v>
      </c>
      <c r="AP691" s="54">
        <f t="shared" si="402"/>
        <v>0</v>
      </c>
      <c r="AQ691" s="54">
        <f t="shared" si="402"/>
        <v>0</v>
      </c>
      <c r="AR691" s="49">
        <f t="shared" si="387"/>
        <v>0</v>
      </c>
      <c r="AT691" s="46">
        <f t="shared" si="379"/>
        <v>0</v>
      </c>
      <c r="AU691" s="46">
        <f t="shared" si="379"/>
        <v>0</v>
      </c>
      <c r="AV691" s="46">
        <f t="shared" si="374"/>
        <v>0</v>
      </c>
      <c r="AW691" s="46">
        <f t="shared" si="380"/>
        <v>0</v>
      </c>
      <c r="AX691" s="46">
        <f t="shared" si="381"/>
        <v>0</v>
      </c>
      <c r="AY691" s="46">
        <f t="shared" si="399"/>
        <v>0</v>
      </c>
    </row>
    <row r="692" spans="4:51" s="1" customFormat="1" ht="15.75" hidden="1">
      <c r="D692" s="51" t="s">
        <v>25</v>
      </c>
      <c r="E692" s="52" t="s">
        <v>26</v>
      </c>
      <c r="F692" s="49"/>
      <c r="G692" s="49"/>
      <c r="H692" s="49"/>
      <c r="I692" s="49"/>
      <c r="J692" s="49"/>
      <c r="K692" s="53">
        <f aca="true" t="shared" si="403" ref="K692:AQ692">K688-K689-K690-K691</f>
        <v>0</v>
      </c>
      <c r="L692" s="54">
        <f t="shared" si="403"/>
        <v>0</v>
      </c>
      <c r="M692" s="54"/>
      <c r="N692" s="54">
        <f t="shared" si="403"/>
        <v>0</v>
      </c>
      <c r="O692" s="54">
        <f t="shared" si="403"/>
        <v>0</v>
      </c>
      <c r="P692" s="54">
        <f t="shared" si="403"/>
        <v>0</v>
      </c>
      <c r="Q692" s="54">
        <f t="shared" si="403"/>
        <v>0</v>
      </c>
      <c r="R692" s="54">
        <f t="shared" si="403"/>
        <v>0</v>
      </c>
      <c r="S692" s="54">
        <f t="shared" si="403"/>
        <v>0</v>
      </c>
      <c r="T692" s="54">
        <f t="shared" si="403"/>
        <v>0</v>
      </c>
      <c r="U692" s="54">
        <f t="shared" si="403"/>
        <v>0</v>
      </c>
      <c r="V692" s="54"/>
      <c r="W692" s="54"/>
      <c r="X692" s="54">
        <f t="shared" si="403"/>
        <v>0</v>
      </c>
      <c r="Y692" s="54">
        <f t="shared" si="403"/>
        <v>0</v>
      </c>
      <c r="Z692" s="54">
        <f t="shared" si="403"/>
        <v>0</v>
      </c>
      <c r="AA692" s="54">
        <f t="shared" si="403"/>
        <v>0</v>
      </c>
      <c r="AB692" s="54">
        <f t="shared" si="403"/>
        <v>0</v>
      </c>
      <c r="AC692" s="54">
        <f t="shared" si="403"/>
        <v>0</v>
      </c>
      <c r="AD692" s="54">
        <f t="shared" si="403"/>
        <v>0</v>
      </c>
      <c r="AE692" s="54">
        <f t="shared" si="403"/>
        <v>0</v>
      </c>
      <c r="AF692" s="54">
        <f t="shared" si="403"/>
        <v>0</v>
      </c>
      <c r="AG692" s="54">
        <f t="shared" si="403"/>
        <v>0</v>
      </c>
      <c r="AH692" s="54">
        <f t="shared" si="403"/>
        <v>0</v>
      </c>
      <c r="AI692" s="54">
        <f t="shared" si="403"/>
        <v>0</v>
      </c>
      <c r="AJ692" s="54">
        <f t="shared" si="403"/>
        <v>0</v>
      </c>
      <c r="AK692" s="54">
        <f t="shared" si="403"/>
        <v>0</v>
      </c>
      <c r="AL692" s="54">
        <f t="shared" si="403"/>
        <v>0</v>
      </c>
      <c r="AM692" s="54">
        <f t="shared" si="403"/>
        <v>0</v>
      </c>
      <c r="AN692" s="54">
        <f t="shared" si="403"/>
        <v>0</v>
      </c>
      <c r="AO692" s="54">
        <f t="shared" si="403"/>
        <v>0</v>
      </c>
      <c r="AP692" s="54">
        <f t="shared" si="403"/>
        <v>0</v>
      </c>
      <c r="AQ692" s="54">
        <f t="shared" si="403"/>
        <v>0</v>
      </c>
      <c r="AR692" s="49">
        <f t="shared" si="387"/>
        <v>0</v>
      </c>
      <c r="AT692" s="46">
        <f t="shared" si="379"/>
        <v>0</v>
      </c>
      <c r="AU692" s="46">
        <f t="shared" si="379"/>
        <v>0</v>
      </c>
      <c r="AV692" s="46">
        <f t="shared" si="374"/>
        <v>0</v>
      </c>
      <c r="AW692" s="46">
        <f t="shared" si="380"/>
        <v>0</v>
      </c>
      <c r="AX692" s="46">
        <f t="shared" si="381"/>
        <v>0</v>
      </c>
      <c r="AY692" s="46">
        <f t="shared" si="399"/>
        <v>0</v>
      </c>
    </row>
    <row r="693" spans="4:51" ht="15.75" hidden="1">
      <c r="D693" s="41"/>
      <c r="E693" s="49"/>
      <c r="F693" s="58"/>
      <c r="G693" s="58"/>
      <c r="H693" s="58"/>
      <c r="I693" s="58"/>
      <c r="J693" s="58"/>
      <c r="K693" s="55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  <c r="AA693" s="56"/>
      <c r="AB693" s="56"/>
      <c r="AC693" s="56"/>
      <c r="AD693" s="56"/>
      <c r="AE693" s="56"/>
      <c r="AF693" s="56"/>
      <c r="AG693" s="56"/>
      <c r="AH693" s="56"/>
      <c r="AI693" s="56"/>
      <c r="AJ693" s="56"/>
      <c r="AK693" s="56"/>
      <c r="AL693" s="56"/>
      <c r="AM693" s="56"/>
      <c r="AN693" s="56"/>
      <c r="AO693" s="56"/>
      <c r="AP693" s="56"/>
      <c r="AQ693" s="56"/>
      <c r="AR693" s="49">
        <f t="shared" si="387"/>
        <v>0</v>
      </c>
      <c r="AT693" s="46">
        <f t="shared" si="379"/>
        <v>0</v>
      </c>
      <c r="AU693" s="46">
        <f t="shared" si="379"/>
        <v>0</v>
      </c>
      <c r="AV693" s="46">
        <f t="shared" si="374"/>
        <v>0</v>
      </c>
      <c r="AW693" s="46">
        <f t="shared" si="380"/>
        <v>0</v>
      </c>
      <c r="AX693" s="46">
        <f t="shared" si="381"/>
        <v>0</v>
      </c>
      <c r="AY693" s="46">
        <f t="shared" si="399"/>
        <v>0</v>
      </c>
    </row>
    <row r="694" spans="4:51" ht="15.75" hidden="1">
      <c r="D694" s="41"/>
      <c r="E694" s="49"/>
      <c r="F694" s="58"/>
      <c r="G694" s="58"/>
      <c r="H694" s="58"/>
      <c r="I694" s="58"/>
      <c r="J694" s="58"/>
      <c r="K694" s="55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  <c r="AA694" s="56"/>
      <c r="AB694" s="56"/>
      <c r="AC694" s="56"/>
      <c r="AD694" s="56"/>
      <c r="AE694" s="56"/>
      <c r="AF694" s="56"/>
      <c r="AG694" s="56"/>
      <c r="AH694" s="56"/>
      <c r="AI694" s="56"/>
      <c r="AJ694" s="56"/>
      <c r="AK694" s="56"/>
      <c r="AL694" s="56"/>
      <c r="AM694" s="56"/>
      <c r="AN694" s="56"/>
      <c r="AO694" s="56"/>
      <c r="AP694" s="56"/>
      <c r="AQ694" s="56"/>
      <c r="AR694" s="49">
        <f t="shared" si="387"/>
        <v>0</v>
      </c>
      <c r="AT694" s="46">
        <f t="shared" si="379"/>
        <v>0</v>
      </c>
      <c r="AU694" s="46">
        <f t="shared" si="379"/>
        <v>0</v>
      </c>
      <c r="AV694" s="46">
        <f t="shared" si="374"/>
        <v>0</v>
      </c>
      <c r="AW694" s="46">
        <f t="shared" si="380"/>
        <v>0</v>
      </c>
      <c r="AX694" s="46">
        <f t="shared" si="381"/>
        <v>0</v>
      </c>
      <c r="AY694" s="46">
        <f t="shared" si="399"/>
        <v>0</v>
      </c>
    </row>
    <row r="695" spans="4:51" ht="42.75" customHeight="1" hidden="1">
      <c r="D695" s="67">
        <v>70732</v>
      </c>
      <c r="E695" s="48" t="s">
        <v>119</v>
      </c>
      <c r="F695" s="49"/>
      <c r="G695" s="49"/>
      <c r="H695" s="49"/>
      <c r="I695" s="49"/>
      <c r="J695" s="49"/>
      <c r="K695" s="50">
        <v>0</v>
      </c>
      <c r="L695" s="49">
        <v>0</v>
      </c>
      <c r="M695" s="49"/>
      <c r="N695" s="49">
        <v>0</v>
      </c>
      <c r="O695" s="49">
        <v>0</v>
      </c>
      <c r="P695" s="49">
        <v>0</v>
      </c>
      <c r="Q695" s="49">
        <v>0</v>
      </c>
      <c r="R695" s="49">
        <v>0</v>
      </c>
      <c r="S695" s="49">
        <v>0</v>
      </c>
      <c r="T695" s="49">
        <v>0</v>
      </c>
      <c r="U695" s="49">
        <v>0</v>
      </c>
      <c r="V695" s="49"/>
      <c r="W695" s="49">
        <v>0</v>
      </c>
      <c r="X695" s="49">
        <v>0</v>
      </c>
      <c r="Y695" s="49">
        <v>0</v>
      </c>
      <c r="Z695" s="49">
        <v>0</v>
      </c>
      <c r="AA695" s="49">
        <v>0</v>
      </c>
      <c r="AB695" s="49">
        <v>0</v>
      </c>
      <c r="AC695" s="49">
        <v>0</v>
      </c>
      <c r="AD695" s="49">
        <v>0</v>
      </c>
      <c r="AE695" s="49">
        <v>0</v>
      </c>
      <c r="AF695" s="49">
        <v>0</v>
      </c>
      <c r="AG695" s="49">
        <v>0</v>
      </c>
      <c r="AH695" s="49">
        <v>0</v>
      </c>
      <c r="AI695" s="49">
        <v>0</v>
      </c>
      <c r="AJ695" s="49">
        <v>0</v>
      </c>
      <c r="AK695" s="49">
        <v>0</v>
      </c>
      <c r="AL695" s="49">
        <v>0</v>
      </c>
      <c r="AM695" s="49">
        <v>0</v>
      </c>
      <c r="AN695" s="49">
        <v>0</v>
      </c>
      <c r="AO695" s="49">
        <v>0</v>
      </c>
      <c r="AP695" s="49">
        <v>0</v>
      </c>
      <c r="AQ695" s="49">
        <v>0</v>
      </c>
      <c r="AR695" s="49">
        <f t="shared" si="387"/>
        <v>0</v>
      </c>
      <c r="AT695" s="46">
        <f t="shared" si="379"/>
        <v>0</v>
      </c>
      <c r="AU695" s="46">
        <f t="shared" si="379"/>
        <v>0</v>
      </c>
      <c r="AV695" s="46">
        <f t="shared" si="374"/>
        <v>0</v>
      </c>
      <c r="AW695" s="46">
        <f t="shared" si="380"/>
        <v>0</v>
      </c>
      <c r="AX695" s="46">
        <f t="shared" si="381"/>
        <v>0</v>
      </c>
      <c r="AY695" s="46">
        <f t="shared" si="399"/>
        <v>0</v>
      </c>
    </row>
    <row r="696" spans="4:51" s="1" customFormat="1" ht="15.75" hidden="1">
      <c r="D696" s="51"/>
      <c r="E696" s="52" t="s">
        <v>22</v>
      </c>
      <c r="F696" s="49"/>
      <c r="G696" s="49"/>
      <c r="H696" s="49"/>
      <c r="I696" s="49"/>
      <c r="J696" s="49"/>
      <c r="K696" s="53">
        <f aca="true" t="shared" si="404" ref="K696:AQ696">ROUND((K695*K$2/100),1)</f>
        <v>0</v>
      </c>
      <c r="L696" s="54">
        <f t="shared" si="404"/>
        <v>0</v>
      </c>
      <c r="M696" s="54"/>
      <c r="N696" s="54">
        <f t="shared" si="404"/>
        <v>0</v>
      </c>
      <c r="O696" s="54">
        <f t="shared" si="404"/>
        <v>0</v>
      </c>
      <c r="P696" s="54">
        <f t="shared" si="404"/>
        <v>0</v>
      </c>
      <c r="Q696" s="54">
        <f t="shared" si="404"/>
        <v>0</v>
      </c>
      <c r="R696" s="54">
        <f t="shared" si="404"/>
        <v>0</v>
      </c>
      <c r="S696" s="54">
        <f t="shared" si="404"/>
        <v>0</v>
      </c>
      <c r="T696" s="54">
        <f t="shared" si="404"/>
        <v>0</v>
      </c>
      <c r="U696" s="54">
        <f t="shared" si="404"/>
        <v>0</v>
      </c>
      <c r="V696" s="54"/>
      <c r="W696" s="54"/>
      <c r="X696" s="54">
        <f t="shared" si="404"/>
        <v>0</v>
      </c>
      <c r="Y696" s="54">
        <f t="shared" si="404"/>
        <v>0</v>
      </c>
      <c r="Z696" s="54">
        <f t="shared" si="404"/>
        <v>0</v>
      </c>
      <c r="AA696" s="54">
        <f t="shared" si="404"/>
        <v>0</v>
      </c>
      <c r="AB696" s="54">
        <f t="shared" si="404"/>
        <v>0</v>
      </c>
      <c r="AC696" s="54">
        <f t="shared" si="404"/>
        <v>0</v>
      </c>
      <c r="AD696" s="54">
        <f t="shared" si="404"/>
        <v>0</v>
      </c>
      <c r="AE696" s="54">
        <f t="shared" si="404"/>
        <v>0</v>
      </c>
      <c r="AF696" s="54">
        <f t="shared" si="404"/>
        <v>0</v>
      </c>
      <c r="AG696" s="54">
        <f t="shared" si="404"/>
        <v>0</v>
      </c>
      <c r="AH696" s="54">
        <f t="shared" si="404"/>
        <v>0</v>
      </c>
      <c r="AI696" s="54">
        <f t="shared" si="404"/>
        <v>0</v>
      </c>
      <c r="AJ696" s="54">
        <f t="shared" si="404"/>
        <v>0</v>
      </c>
      <c r="AK696" s="54">
        <f t="shared" si="404"/>
        <v>0</v>
      </c>
      <c r="AL696" s="54">
        <f t="shared" si="404"/>
        <v>0</v>
      </c>
      <c r="AM696" s="54">
        <f t="shared" si="404"/>
        <v>0</v>
      </c>
      <c r="AN696" s="54">
        <f t="shared" si="404"/>
        <v>0</v>
      </c>
      <c r="AO696" s="54">
        <f t="shared" si="404"/>
        <v>0</v>
      </c>
      <c r="AP696" s="54">
        <f t="shared" si="404"/>
        <v>0</v>
      </c>
      <c r="AQ696" s="54">
        <f t="shared" si="404"/>
        <v>0</v>
      </c>
      <c r="AR696" s="49">
        <f t="shared" si="387"/>
        <v>0</v>
      </c>
      <c r="AS696" s="1" t="b">
        <f>SUM(K695:Z695)=AR695</f>
        <v>1</v>
      </c>
      <c r="AT696" s="46">
        <f t="shared" si="379"/>
        <v>0</v>
      </c>
      <c r="AU696" s="46">
        <f t="shared" si="379"/>
        <v>0</v>
      </c>
      <c r="AV696" s="46">
        <f t="shared" si="374"/>
        <v>0</v>
      </c>
      <c r="AW696" s="46">
        <f t="shared" si="380"/>
        <v>0</v>
      </c>
      <c r="AX696" s="46">
        <f t="shared" si="381"/>
        <v>0</v>
      </c>
      <c r="AY696" s="46">
        <f t="shared" si="399"/>
        <v>0</v>
      </c>
    </row>
    <row r="697" spans="4:51" s="1" customFormat="1" ht="15.75" hidden="1">
      <c r="D697" s="51"/>
      <c r="E697" s="52" t="s">
        <v>23</v>
      </c>
      <c r="F697" s="49"/>
      <c r="G697" s="49"/>
      <c r="H697" s="49"/>
      <c r="I697" s="49"/>
      <c r="J697" s="49"/>
      <c r="K697" s="53">
        <f aca="true" t="shared" si="405" ref="K697:AQ697">ROUND((K695*K$3/100),1)</f>
        <v>0</v>
      </c>
      <c r="L697" s="54">
        <f t="shared" si="405"/>
        <v>0</v>
      </c>
      <c r="M697" s="54"/>
      <c r="N697" s="54">
        <f t="shared" si="405"/>
        <v>0</v>
      </c>
      <c r="O697" s="54">
        <f t="shared" si="405"/>
        <v>0</v>
      </c>
      <c r="P697" s="54">
        <f t="shared" si="405"/>
        <v>0</v>
      </c>
      <c r="Q697" s="54">
        <f t="shared" si="405"/>
        <v>0</v>
      </c>
      <c r="R697" s="54">
        <f t="shared" si="405"/>
        <v>0</v>
      </c>
      <c r="S697" s="54">
        <f t="shared" si="405"/>
        <v>0</v>
      </c>
      <c r="T697" s="54">
        <f t="shared" si="405"/>
        <v>0</v>
      </c>
      <c r="U697" s="54">
        <f t="shared" si="405"/>
        <v>0</v>
      </c>
      <c r="V697" s="54"/>
      <c r="W697" s="54"/>
      <c r="X697" s="54">
        <f t="shared" si="405"/>
        <v>0</v>
      </c>
      <c r="Y697" s="54">
        <f t="shared" si="405"/>
        <v>0</v>
      </c>
      <c r="Z697" s="54">
        <f t="shared" si="405"/>
        <v>0</v>
      </c>
      <c r="AA697" s="54">
        <f t="shared" si="405"/>
        <v>0</v>
      </c>
      <c r="AB697" s="54">
        <f t="shared" si="405"/>
        <v>0</v>
      </c>
      <c r="AC697" s="54">
        <f t="shared" si="405"/>
        <v>0</v>
      </c>
      <c r="AD697" s="54">
        <f t="shared" si="405"/>
        <v>0</v>
      </c>
      <c r="AE697" s="54">
        <f t="shared" si="405"/>
        <v>0</v>
      </c>
      <c r="AF697" s="54">
        <f t="shared" si="405"/>
        <v>0</v>
      </c>
      <c r="AG697" s="54">
        <f t="shared" si="405"/>
        <v>0</v>
      </c>
      <c r="AH697" s="54">
        <f t="shared" si="405"/>
        <v>0</v>
      </c>
      <c r="AI697" s="54">
        <f t="shared" si="405"/>
        <v>0</v>
      </c>
      <c r="AJ697" s="54">
        <f t="shared" si="405"/>
        <v>0</v>
      </c>
      <c r="AK697" s="54">
        <f t="shared" si="405"/>
        <v>0</v>
      </c>
      <c r="AL697" s="54">
        <f t="shared" si="405"/>
        <v>0</v>
      </c>
      <c r="AM697" s="54">
        <f t="shared" si="405"/>
        <v>0</v>
      </c>
      <c r="AN697" s="54">
        <f t="shared" si="405"/>
        <v>0</v>
      </c>
      <c r="AO697" s="54">
        <f t="shared" si="405"/>
        <v>0</v>
      </c>
      <c r="AP697" s="54">
        <f t="shared" si="405"/>
        <v>0</v>
      </c>
      <c r="AQ697" s="54">
        <f t="shared" si="405"/>
        <v>0</v>
      </c>
      <c r="AR697" s="49">
        <f t="shared" si="387"/>
        <v>0</v>
      </c>
      <c r="AT697" s="46">
        <f t="shared" si="379"/>
        <v>0</v>
      </c>
      <c r="AU697" s="46">
        <f t="shared" si="379"/>
        <v>0</v>
      </c>
      <c r="AV697" s="46">
        <f t="shared" si="374"/>
        <v>0</v>
      </c>
      <c r="AW697" s="46">
        <f t="shared" si="380"/>
        <v>0</v>
      </c>
      <c r="AX697" s="46">
        <f t="shared" si="381"/>
        <v>0</v>
      </c>
      <c r="AY697" s="46">
        <f t="shared" si="399"/>
        <v>0</v>
      </c>
    </row>
    <row r="698" spans="4:51" s="1" customFormat="1" ht="15.75" hidden="1">
      <c r="D698" s="51"/>
      <c r="E698" s="52" t="s">
        <v>24</v>
      </c>
      <c r="F698" s="49"/>
      <c r="G698" s="49"/>
      <c r="H698" s="49"/>
      <c r="I698" s="49"/>
      <c r="J698" s="49"/>
      <c r="K698" s="53">
        <f aca="true" t="shared" si="406" ref="K698:AQ698">ROUND((K695*K$4/100),1)</f>
        <v>0</v>
      </c>
      <c r="L698" s="54">
        <f t="shared" si="406"/>
        <v>0</v>
      </c>
      <c r="M698" s="54"/>
      <c r="N698" s="54">
        <f t="shared" si="406"/>
        <v>0</v>
      </c>
      <c r="O698" s="54">
        <f t="shared" si="406"/>
        <v>0</v>
      </c>
      <c r="P698" s="54">
        <f t="shared" si="406"/>
        <v>0</v>
      </c>
      <c r="Q698" s="54">
        <f t="shared" si="406"/>
        <v>0</v>
      </c>
      <c r="R698" s="54">
        <f t="shared" si="406"/>
        <v>0</v>
      </c>
      <c r="S698" s="54">
        <f t="shared" si="406"/>
        <v>0</v>
      </c>
      <c r="T698" s="54">
        <f t="shared" si="406"/>
        <v>0</v>
      </c>
      <c r="U698" s="54">
        <f t="shared" si="406"/>
        <v>0</v>
      </c>
      <c r="V698" s="54"/>
      <c r="W698" s="54"/>
      <c r="X698" s="54">
        <f t="shared" si="406"/>
        <v>0</v>
      </c>
      <c r="Y698" s="54">
        <f t="shared" si="406"/>
        <v>0</v>
      </c>
      <c r="Z698" s="54">
        <f t="shared" si="406"/>
        <v>0</v>
      </c>
      <c r="AA698" s="54">
        <f t="shared" si="406"/>
        <v>0</v>
      </c>
      <c r="AB698" s="54">
        <f t="shared" si="406"/>
        <v>0</v>
      </c>
      <c r="AC698" s="54">
        <f t="shared" si="406"/>
        <v>0</v>
      </c>
      <c r="AD698" s="54">
        <f t="shared" si="406"/>
        <v>0</v>
      </c>
      <c r="AE698" s="54">
        <f t="shared" si="406"/>
        <v>0</v>
      </c>
      <c r="AF698" s="54">
        <f t="shared" si="406"/>
        <v>0</v>
      </c>
      <c r="AG698" s="54">
        <f t="shared" si="406"/>
        <v>0</v>
      </c>
      <c r="AH698" s="54">
        <f t="shared" si="406"/>
        <v>0</v>
      </c>
      <c r="AI698" s="54">
        <f t="shared" si="406"/>
        <v>0</v>
      </c>
      <c r="AJ698" s="54">
        <f t="shared" si="406"/>
        <v>0</v>
      </c>
      <c r="AK698" s="54">
        <f t="shared" si="406"/>
        <v>0</v>
      </c>
      <c r="AL698" s="54">
        <f t="shared" si="406"/>
        <v>0</v>
      </c>
      <c r="AM698" s="54">
        <f t="shared" si="406"/>
        <v>0</v>
      </c>
      <c r="AN698" s="54">
        <f t="shared" si="406"/>
        <v>0</v>
      </c>
      <c r="AO698" s="54">
        <f t="shared" si="406"/>
        <v>0</v>
      </c>
      <c r="AP698" s="54">
        <f t="shared" si="406"/>
        <v>0</v>
      </c>
      <c r="AQ698" s="54">
        <f t="shared" si="406"/>
        <v>0</v>
      </c>
      <c r="AR698" s="49">
        <f t="shared" si="387"/>
        <v>0</v>
      </c>
      <c r="AT698" s="46">
        <f t="shared" si="379"/>
        <v>0</v>
      </c>
      <c r="AU698" s="46">
        <f t="shared" si="379"/>
        <v>0</v>
      </c>
      <c r="AV698" s="46">
        <f t="shared" si="374"/>
        <v>0</v>
      </c>
      <c r="AW698" s="46">
        <f t="shared" si="380"/>
        <v>0</v>
      </c>
      <c r="AX698" s="46">
        <f t="shared" si="381"/>
        <v>0</v>
      </c>
      <c r="AY698" s="46">
        <f t="shared" si="399"/>
        <v>0</v>
      </c>
    </row>
    <row r="699" spans="4:51" s="1" customFormat="1" ht="15.75" hidden="1">
      <c r="D699" s="51" t="s">
        <v>25</v>
      </c>
      <c r="E699" s="52" t="s">
        <v>26</v>
      </c>
      <c r="F699" s="49"/>
      <c r="G699" s="49"/>
      <c r="H699" s="49"/>
      <c r="I699" s="49"/>
      <c r="J699" s="49"/>
      <c r="K699" s="53">
        <f aca="true" t="shared" si="407" ref="K699:AQ699">K695-K696-K697-K698</f>
        <v>0</v>
      </c>
      <c r="L699" s="54">
        <f t="shared" si="407"/>
        <v>0</v>
      </c>
      <c r="M699" s="54"/>
      <c r="N699" s="54">
        <f t="shared" si="407"/>
        <v>0</v>
      </c>
      <c r="O699" s="54">
        <f t="shared" si="407"/>
        <v>0</v>
      </c>
      <c r="P699" s="54">
        <f t="shared" si="407"/>
        <v>0</v>
      </c>
      <c r="Q699" s="54">
        <f t="shared" si="407"/>
        <v>0</v>
      </c>
      <c r="R699" s="54">
        <f t="shared" si="407"/>
        <v>0</v>
      </c>
      <c r="S699" s="54">
        <f t="shared" si="407"/>
        <v>0</v>
      </c>
      <c r="T699" s="54">
        <f t="shared" si="407"/>
        <v>0</v>
      </c>
      <c r="U699" s="54">
        <f t="shared" si="407"/>
        <v>0</v>
      </c>
      <c r="V699" s="54"/>
      <c r="W699" s="54"/>
      <c r="X699" s="54">
        <f t="shared" si="407"/>
        <v>0</v>
      </c>
      <c r="Y699" s="54">
        <f t="shared" si="407"/>
        <v>0</v>
      </c>
      <c r="Z699" s="54">
        <f t="shared" si="407"/>
        <v>0</v>
      </c>
      <c r="AA699" s="54">
        <f t="shared" si="407"/>
        <v>0</v>
      </c>
      <c r="AB699" s="54">
        <f t="shared" si="407"/>
        <v>0</v>
      </c>
      <c r="AC699" s="54">
        <f t="shared" si="407"/>
        <v>0</v>
      </c>
      <c r="AD699" s="54">
        <f t="shared" si="407"/>
        <v>0</v>
      </c>
      <c r="AE699" s="54">
        <f t="shared" si="407"/>
        <v>0</v>
      </c>
      <c r="AF699" s="54">
        <f t="shared" si="407"/>
        <v>0</v>
      </c>
      <c r="AG699" s="54">
        <f t="shared" si="407"/>
        <v>0</v>
      </c>
      <c r="AH699" s="54">
        <f t="shared" si="407"/>
        <v>0</v>
      </c>
      <c r="AI699" s="54">
        <f t="shared" si="407"/>
        <v>0</v>
      </c>
      <c r="AJ699" s="54">
        <f t="shared" si="407"/>
        <v>0</v>
      </c>
      <c r="AK699" s="54">
        <f t="shared" si="407"/>
        <v>0</v>
      </c>
      <c r="AL699" s="54">
        <f t="shared" si="407"/>
        <v>0</v>
      </c>
      <c r="AM699" s="54">
        <f t="shared" si="407"/>
        <v>0</v>
      </c>
      <c r="AN699" s="54">
        <f t="shared" si="407"/>
        <v>0</v>
      </c>
      <c r="AO699" s="54">
        <f t="shared" si="407"/>
        <v>0</v>
      </c>
      <c r="AP699" s="54">
        <f t="shared" si="407"/>
        <v>0</v>
      </c>
      <c r="AQ699" s="54">
        <f t="shared" si="407"/>
        <v>0</v>
      </c>
      <c r="AR699" s="49">
        <f t="shared" si="387"/>
        <v>0</v>
      </c>
      <c r="AT699" s="46">
        <f t="shared" si="379"/>
        <v>0</v>
      </c>
      <c r="AU699" s="46">
        <f t="shared" si="379"/>
        <v>0</v>
      </c>
      <c r="AV699" s="46">
        <f t="shared" si="374"/>
        <v>0</v>
      </c>
      <c r="AW699" s="46">
        <f t="shared" si="380"/>
        <v>0</v>
      </c>
      <c r="AX699" s="46">
        <f t="shared" si="381"/>
        <v>0</v>
      </c>
      <c r="AY699" s="46">
        <f t="shared" si="399"/>
        <v>0</v>
      </c>
    </row>
    <row r="700" spans="4:51" ht="15.75" hidden="1">
      <c r="D700" s="41"/>
      <c r="E700" s="49"/>
      <c r="F700" s="58"/>
      <c r="G700" s="58"/>
      <c r="H700" s="58"/>
      <c r="I700" s="58"/>
      <c r="J700" s="58"/>
      <c r="K700" s="55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  <c r="AA700" s="56"/>
      <c r="AB700" s="56"/>
      <c r="AC700" s="56"/>
      <c r="AD700" s="56"/>
      <c r="AE700" s="56"/>
      <c r="AF700" s="56"/>
      <c r="AG700" s="56"/>
      <c r="AH700" s="56"/>
      <c r="AI700" s="56"/>
      <c r="AJ700" s="56"/>
      <c r="AK700" s="56"/>
      <c r="AL700" s="56"/>
      <c r="AM700" s="56"/>
      <c r="AN700" s="56"/>
      <c r="AO700" s="56"/>
      <c r="AP700" s="56"/>
      <c r="AQ700" s="56"/>
      <c r="AR700" s="49">
        <f t="shared" si="387"/>
        <v>0</v>
      </c>
      <c r="AT700" s="46">
        <f t="shared" si="379"/>
        <v>0</v>
      </c>
      <c r="AU700" s="46">
        <f t="shared" si="379"/>
        <v>0</v>
      </c>
      <c r="AV700" s="46">
        <f t="shared" si="374"/>
        <v>0</v>
      </c>
      <c r="AW700" s="46">
        <f t="shared" si="380"/>
        <v>0</v>
      </c>
      <c r="AX700" s="46">
        <f t="shared" si="381"/>
        <v>0</v>
      </c>
      <c r="AY700" s="46">
        <f t="shared" si="399"/>
        <v>0</v>
      </c>
    </row>
    <row r="701" spans="4:51" ht="15.75" hidden="1">
      <c r="D701" s="41"/>
      <c r="E701" s="49"/>
      <c r="F701" s="58"/>
      <c r="G701" s="58"/>
      <c r="H701" s="58"/>
      <c r="I701" s="58"/>
      <c r="J701" s="58"/>
      <c r="K701" s="55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  <c r="AA701" s="56"/>
      <c r="AB701" s="56"/>
      <c r="AC701" s="56"/>
      <c r="AD701" s="56"/>
      <c r="AE701" s="56"/>
      <c r="AF701" s="56"/>
      <c r="AG701" s="56"/>
      <c r="AH701" s="56"/>
      <c r="AI701" s="56"/>
      <c r="AJ701" s="56"/>
      <c r="AK701" s="56"/>
      <c r="AL701" s="56"/>
      <c r="AM701" s="56"/>
      <c r="AN701" s="56"/>
      <c r="AO701" s="56"/>
      <c r="AP701" s="56"/>
      <c r="AQ701" s="56"/>
      <c r="AR701" s="49">
        <f t="shared" si="387"/>
        <v>0</v>
      </c>
      <c r="AT701" s="46">
        <f t="shared" si="379"/>
        <v>0</v>
      </c>
      <c r="AU701" s="46">
        <f t="shared" si="379"/>
        <v>0</v>
      </c>
      <c r="AV701" s="46">
        <f t="shared" si="374"/>
        <v>0</v>
      </c>
      <c r="AW701" s="46">
        <f t="shared" si="380"/>
        <v>0</v>
      </c>
      <c r="AX701" s="46">
        <f t="shared" si="381"/>
        <v>0</v>
      </c>
      <c r="AY701" s="46">
        <f t="shared" si="399"/>
        <v>0</v>
      </c>
    </row>
    <row r="702" spans="4:51" ht="44.25" customHeight="1" hidden="1">
      <c r="D702" s="67">
        <v>70732</v>
      </c>
      <c r="E702" s="48" t="s">
        <v>120</v>
      </c>
      <c r="F702" s="49"/>
      <c r="G702" s="49"/>
      <c r="H702" s="49"/>
      <c r="I702" s="49"/>
      <c r="J702" s="49"/>
      <c r="K702" s="50">
        <v>0</v>
      </c>
      <c r="L702" s="49">
        <v>0</v>
      </c>
      <c r="M702" s="49"/>
      <c r="N702" s="49">
        <v>0</v>
      </c>
      <c r="O702" s="49">
        <v>0</v>
      </c>
      <c r="P702" s="49">
        <v>0</v>
      </c>
      <c r="Q702" s="49">
        <v>0</v>
      </c>
      <c r="R702" s="49">
        <v>0</v>
      </c>
      <c r="S702" s="49">
        <v>0</v>
      </c>
      <c r="T702" s="49">
        <v>0</v>
      </c>
      <c r="U702" s="49">
        <v>0</v>
      </c>
      <c r="V702" s="49"/>
      <c r="W702" s="49">
        <v>0</v>
      </c>
      <c r="X702" s="49">
        <v>0</v>
      </c>
      <c r="Y702" s="49">
        <v>0</v>
      </c>
      <c r="Z702" s="49">
        <v>0</v>
      </c>
      <c r="AA702" s="49">
        <v>0</v>
      </c>
      <c r="AB702" s="49">
        <v>0</v>
      </c>
      <c r="AC702" s="49">
        <v>0</v>
      </c>
      <c r="AD702" s="49">
        <v>0</v>
      </c>
      <c r="AE702" s="49">
        <v>0</v>
      </c>
      <c r="AF702" s="49">
        <v>0</v>
      </c>
      <c r="AG702" s="49">
        <v>0</v>
      </c>
      <c r="AH702" s="49">
        <v>0</v>
      </c>
      <c r="AI702" s="49">
        <v>0</v>
      </c>
      <c r="AJ702" s="49">
        <v>0</v>
      </c>
      <c r="AK702" s="49">
        <v>0</v>
      </c>
      <c r="AL702" s="49">
        <v>0</v>
      </c>
      <c r="AM702" s="49">
        <v>0</v>
      </c>
      <c r="AN702" s="49">
        <v>0</v>
      </c>
      <c r="AO702" s="49">
        <v>0</v>
      </c>
      <c r="AP702" s="49">
        <v>0</v>
      </c>
      <c r="AQ702" s="49">
        <v>0</v>
      </c>
      <c r="AR702" s="49">
        <f t="shared" si="387"/>
        <v>0</v>
      </c>
      <c r="AT702" s="46">
        <f t="shared" si="379"/>
        <v>0</v>
      </c>
      <c r="AU702" s="46">
        <f t="shared" si="379"/>
        <v>0</v>
      </c>
      <c r="AV702" s="46">
        <f t="shared" si="374"/>
        <v>0</v>
      </c>
      <c r="AW702" s="46">
        <f t="shared" si="380"/>
        <v>0</v>
      </c>
      <c r="AX702" s="46">
        <f t="shared" si="381"/>
        <v>0</v>
      </c>
      <c r="AY702" s="46">
        <f t="shared" si="399"/>
        <v>0</v>
      </c>
    </row>
    <row r="703" spans="4:51" s="1" customFormat="1" ht="15.75" hidden="1">
      <c r="D703" s="51"/>
      <c r="E703" s="52" t="s">
        <v>22</v>
      </c>
      <c r="F703" s="49"/>
      <c r="G703" s="49"/>
      <c r="H703" s="49"/>
      <c r="I703" s="49"/>
      <c r="J703" s="49"/>
      <c r="K703" s="53">
        <f aca="true" t="shared" si="408" ref="K703:AQ703">ROUND((K702*K$2/100),1)</f>
        <v>0</v>
      </c>
      <c r="L703" s="54">
        <f t="shared" si="408"/>
        <v>0</v>
      </c>
      <c r="M703" s="54"/>
      <c r="N703" s="54">
        <f t="shared" si="408"/>
        <v>0</v>
      </c>
      <c r="O703" s="54">
        <f t="shared" si="408"/>
        <v>0</v>
      </c>
      <c r="P703" s="54">
        <f t="shared" si="408"/>
        <v>0</v>
      </c>
      <c r="Q703" s="54">
        <f t="shared" si="408"/>
        <v>0</v>
      </c>
      <c r="R703" s="54">
        <f t="shared" si="408"/>
        <v>0</v>
      </c>
      <c r="S703" s="54">
        <f t="shared" si="408"/>
        <v>0</v>
      </c>
      <c r="T703" s="54">
        <f t="shared" si="408"/>
        <v>0</v>
      </c>
      <c r="U703" s="54">
        <f t="shared" si="408"/>
        <v>0</v>
      </c>
      <c r="V703" s="54"/>
      <c r="W703" s="54"/>
      <c r="X703" s="54">
        <f t="shared" si="408"/>
        <v>0</v>
      </c>
      <c r="Y703" s="54">
        <f t="shared" si="408"/>
        <v>0</v>
      </c>
      <c r="Z703" s="54">
        <f t="shared" si="408"/>
        <v>0</v>
      </c>
      <c r="AA703" s="54">
        <f t="shared" si="408"/>
        <v>0</v>
      </c>
      <c r="AB703" s="54">
        <f t="shared" si="408"/>
        <v>0</v>
      </c>
      <c r="AC703" s="54">
        <f t="shared" si="408"/>
        <v>0</v>
      </c>
      <c r="AD703" s="54">
        <f t="shared" si="408"/>
        <v>0</v>
      </c>
      <c r="AE703" s="54">
        <f t="shared" si="408"/>
        <v>0</v>
      </c>
      <c r="AF703" s="54">
        <f t="shared" si="408"/>
        <v>0</v>
      </c>
      <c r="AG703" s="54">
        <f t="shared" si="408"/>
        <v>0</v>
      </c>
      <c r="AH703" s="54">
        <f t="shared" si="408"/>
        <v>0</v>
      </c>
      <c r="AI703" s="54">
        <f t="shared" si="408"/>
        <v>0</v>
      </c>
      <c r="AJ703" s="54">
        <f t="shared" si="408"/>
        <v>0</v>
      </c>
      <c r="AK703" s="54">
        <f t="shared" si="408"/>
        <v>0</v>
      </c>
      <c r="AL703" s="54">
        <f t="shared" si="408"/>
        <v>0</v>
      </c>
      <c r="AM703" s="54">
        <f t="shared" si="408"/>
        <v>0</v>
      </c>
      <c r="AN703" s="54">
        <f t="shared" si="408"/>
        <v>0</v>
      </c>
      <c r="AO703" s="54">
        <f t="shared" si="408"/>
        <v>0</v>
      </c>
      <c r="AP703" s="54">
        <f t="shared" si="408"/>
        <v>0</v>
      </c>
      <c r="AQ703" s="54">
        <f t="shared" si="408"/>
        <v>0</v>
      </c>
      <c r="AR703" s="49">
        <f t="shared" si="387"/>
        <v>0</v>
      </c>
      <c r="AS703" s="1" t="b">
        <f>SUM(K702:Z702)=AR702</f>
        <v>1</v>
      </c>
      <c r="AT703" s="46">
        <f t="shared" si="379"/>
        <v>0</v>
      </c>
      <c r="AU703" s="46">
        <f t="shared" si="379"/>
        <v>0</v>
      </c>
      <c r="AV703" s="46">
        <f t="shared" si="374"/>
        <v>0</v>
      </c>
      <c r="AW703" s="46">
        <f t="shared" si="380"/>
        <v>0</v>
      </c>
      <c r="AX703" s="46">
        <f t="shared" si="381"/>
        <v>0</v>
      </c>
      <c r="AY703" s="46">
        <f t="shared" si="399"/>
        <v>0</v>
      </c>
    </row>
    <row r="704" spans="4:51" s="1" customFormat="1" ht="15.75" hidden="1">
      <c r="D704" s="51"/>
      <c r="E704" s="52" t="s">
        <v>23</v>
      </c>
      <c r="F704" s="49"/>
      <c r="G704" s="49"/>
      <c r="H704" s="49"/>
      <c r="I704" s="49"/>
      <c r="J704" s="49"/>
      <c r="K704" s="53">
        <f aca="true" t="shared" si="409" ref="K704:AQ704">ROUND((K702*K$3/100),1)</f>
        <v>0</v>
      </c>
      <c r="L704" s="54">
        <f t="shared" si="409"/>
        <v>0</v>
      </c>
      <c r="M704" s="54"/>
      <c r="N704" s="54">
        <f t="shared" si="409"/>
        <v>0</v>
      </c>
      <c r="O704" s="54">
        <f t="shared" si="409"/>
        <v>0</v>
      </c>
      <c r="P704" s="54">
        <f t="shared" si="409"/>
        <v>0</v>
      </c>
      <c r="Q704" s="54">
        <f t="shared" si="409"/>
        <v>0</v>
      </c>
      <c r="R704" s="54">
        <f t="shared" si="409"/>
        <v>0</v>
      </c>
      <c r="S704" s="54">
        <f t="shared" si="409"/>
        <v>0</v>
      </c>
      <c r="T704" s="54">
        <f t="shared" si="409"/>
        <v>0</v>
      </c>
      <c r="U704" s="54">
        <f t="shared" si="409"/>
        <v>0</v>
      </c>
      <c r="V704" s="54"/>
      <c r="W704" s="54"/>
      <c r="X704" s="54">
        <f t="shared" si="409"/>
        <v>0</v>
      </c>
      <c r="Y704" s="54">
        <f t="shared" si="409"/>
        <v>0</v>
      </c>
      <c r="Z704" s="54">
        <f t="shared" si="409"/>
        <v>0</v>
      </c>
      <c r="AA704" s="54">
        <f t="shared" si="409"/>
        <v>0</v>
      </c>
      <c r="AB704" s="54">
        <f t="shared" si="409"/>
        <v>0</v>
      </c>
      <c r="AC704" s="54">
        <f t="shared" si="409"/>
        <v>0</v>
      </c>
      <c r="AD704" s="54">
        <f t="shared" si="409"/>
        <v>0</v>
      </c>
      <c r="AE704" s="54">
        <f t="shared" si="409"/>
        <v>0</v>
      </c>
      <c r="AF704" s="54">
        <f t="shared" si="409"/>
        <v>0</v>
      </c>
      <c r="AG704" s="54">
        <f t="shared" si="409"/>
        <v>0</v>
      </c>
      <c r="AH704" s="54">
        <f t="shared" si="409"/>
        <v>0</v>
      </c>
      <c r="AI704" s="54">
        <f t="shared" si="409"/>
        <v>0</v>
      </c>
      <c r="AJ704" s="54">
        <f t="shared" si="409"/>
        <v>0</v>
      </c>
      <c r="AK704" s="54">
        <f t="shared" si="409"/>
        <v>0</v>
      </c>
      <c r="AL704" s="54">
        <f t="shared" si="409"/>
        <v>0</v>
      </c>
      <c r="AM704" s="54">
        <f t="shared" si="409"/>
        <v>0</v>
      </c>
      <c r="AN704" s="54">
        <f t="shared" si="409"/>
        <v>0</v>
      </c>
      <c r="AO704" s="54">
        <f t="shared" si="409"/>
        <v>0</v>
      </c>
      <c r="AP704" s="54">
        <f t="shared" si="409"/>
        <v>0</v>
      </c>
      <c r="AQ704" s="54">
        <f t="shared" si="409"/>
        <v>0</v>
      </c>
      <c r="AR704" s="49">
        <f t="shared" si="387"/>
        <v>0</v>
      </c>
      <c r="AT704" s="46">
        <f t="shared" si="379"/>
        <v>0</v>
      </c>
      <c r="AU704" s="46">
        <f t="shared" si="379"/>
        <v>0</v>
      </c>
      <c r="AV704" s="46">
        <f t="shared" si="374"/>
        <v>0</v>
      </c>
      <c r="AW704" s="46">
        <f t="shared" si="380"/>
        <v>0</v>
      </c>
      <c r="AX704" s="46">
        <f t="shared" si="381"/>
        <v>0</v>
      </c>
      <c r="AY704" s="46">
        <f t="shared" si="399"/>
        <v>0</v>
      </c>
    </row>
    <row r="705" spans="4:51" s="1" customFormat="1" ht="15.75" hidden="1">
      <c r="D705" s="51"/>
      <c r="E705" s="52" t="s">
        <v>24</v>
      </c>
      <c r="F705" s="49"/>
      <c r="G705" s="49"/>
      <c r="H705" s="49"/>
      <c r="I705" s="49"/>
      <c r="J705" s="49"/>
      <c r="K705" s="53">
        <f aca="true" t="shared" si="410" ref="K705:AQ705">ROUND((K702*K$4/100),1)</f>
        <v>0</v>
      </c>
      <c r="L705" s="54">
        <f t="shared" si="410"/>
        <v>0</v>
      </c>
      <c r="M705" s="54"/>
      <c r="N705" s="54">
        <f t="shared" si="410"/>
        <v>0</v>
      </c>
      <c r="O705" s="54">
        <f t="shared" si="410"/>
        <v>0</v>
      </c>
      <c r="P705" s="54">
        <f t="shared" si="410"/>
        <v>0</v>
      </c>
      <c r="Q705" s="54">
        <f t="shared" si="410"/>
        <v>0</v>
      </c>
      <c r="R705" s="54">
        <f t="shared" si="410"/>
        <v>0</v>
      </c>
      <c r="S705" s="54">
        <f t="shared" si="410"/>
        <v>0</v>
      </c>
      <c r="T705" s="54">
        <f t="shared" si="410"/>
        <v>0</v>
      </c>
      <c r="U705" s="54">
        <f t="shared" si="410"/>
        <v>0</v>
      </c>
      <c r="V705" s="54"/>
      <c r="W705" s="54"/>
      <c r="X705" s="54">
        <f t="shared" si="410"/>
        <v>0</v>
      </c>
      <c r="Y705" s="54">
        <f t="shared" si="410"/>
        <v>0</v>
      </c>
      <c r="Z705" s="54">
        <f t="shared" si="410"/>
        <v>0</v>
      </c>
      <c r="AA705" s="54">
        <f t="shared" si="410"/>
        <v>0</v>
      </c>
      <c r="AB705" s="54">
        <f t="shared" si="410"/>
        <v>0</v>
      </c>
      <c r="AC705" s="54">
        <f t="shared" si="410"/>
        <v>0</v>
      </c>
      <c r="AD705" s="54">
        <f t="shared" si="410"/>
        <v>0</v>
      </c>
      <c r="AE705" s="54">
        <f t="shared" si="410"/>
        <v>0</v>
      </c>
      <c r="AF705" s="54">
        <f t="shared" si="410"/>
        <v>0</v>
      </c>
      <c r="AG705" s="54">
        <f t="shared" si="410"/>
        <v>0</v>
      </c>
      <c r="AH705" s="54">
        <f t="shared" si="410"/>
        <v>0</v>
      </c>
      <c r="AI705" s="54">
        <f t="shared" si="410"/>
        <v>0</v>
      </c>
      <c r="AJ705" s="54">
        <f t="shared" si="410"/>
        <v>0</v>
      </c>
      <c r="AK705" s="54">
        <f t="shared" si="410"/>
        <v>0</v>
      </c>
      <c r="AL705" s="54">
        <f t="shared" si="410"/>
        <v>0</v>
      </c>
      <c r="AM705" s="54">
        <f t="shared" si="410"/>
        <v>0</v>
      </c>
      <c r="AN705" s="54">
        <f t="shared" si="410"/>
        <v>0</v>
      </c>
      <c r="AO705" s="54">
        <f t="shared" si="410"/>
        <v>0</v>
      </c>
      <c r="AP705" s="54">
        <f t="shared" si="410"/>
        <v>0</v>
      </c>
      <c r="AQ705" s="54">
        <f t="shared" si="410"/>
        <v>0</v>
      </c>
      <c r="AR705" s="49">
        <f t="shared" si="387"/>
        <v>0</v>
      </c>
      <c r="AT705" s="46">
        <f t="shared" si="379"/>
        <v>0</v>
      </c>
      <c r="AU705" s="46">
        <f t="shared" si="379"/>
        <v>0</v>
      </c>
      <c r="AV705" s="46">
        <f t="shared" si="374"/>
        <v>0</v>
      </c>
      <c r="AW705" s="46">
        <f t="shared" si="380"/>
        <v>0</v>
      </c>
      <c r="AX705" s="46">
        <f t="shared" si="381"/>
        <v>0</v>
      </c>
      <c r="AY705" s="46">
        <f t="shared" si="399"/>
        <v>0</v>
      </c>
    </row>
    <row r="706" spans="4:51" s="1" customFormat="1" ht="15.75" hidden="1">
      <c r="D706" s="51" t="s">
        <v>25</v>
      </c>
      <c r="E706" s="52" t="s">
        <v>26</v>
      </c>
      <c r="F706" s="49"/>
      <c r="G706" s="49"/>
      <c r="H706" s="49"/>
      <c r="I706" s="49"/>
      <c r="J706" s="49"/>
      <c r="K706" s="53">
        <f aca="true" t="shared" si="411" ref="K706:AQ706">K702-K703-K704-K705</f>
        <v>0</v>
      </c>
      <c r="L706" s="54">
        <f t="shared" si="411"/>
        <v>0</v>
      </c>
      <c r="M706" s="54"/>
      <c r="N706" s="54">
        <f t="shared" si="411"/>
        <v>0</v>
      </c>
      <c r="O706" s="54">
        <f t="shared" si="411"/>
        <v>0</v>
      </c>
      <c r="P706" s="54">
        <f t="shared" si="411"/>
        <v>0</v>
      </c>
      <c r="Q706" s="54">
        <f t="shared" si="411"/>
        <v>0</v>
      </c>
      <c r="R706" s="54">
        <f t="shared" si="411"/>
        <v>0</v>
      </c>
      <c r="S706" s="54">
        <f t="shared" si="411"/>
        <v>0</v>
      </c>
      <c r="T706" s="54">
        <f t="shared" si="411"/>
        <v>0</v>
      </c>
      <c r="U706" s="54">
        <f t="shared" si="411"/>
        <v>0</v>
      </c>
      <c r="V706" s="54"/>
      <c r="W706" s="54"/>
      <c r="X706" s="54">
        <f t="shared" si="411"/>
        <v>0</v>
      </c>
      <c r="Y706" s="54">
        <f t="shared" si="411"/>
        <v>0</v>
      </c>
      <c r="Z706" s="54">
        <f t="shared" si="411"/>
        <v>0</v>
      </c>
      <c r="AA706" s="54">
        <f t="shared" si="411"/>
        <v>0</v>
      </c>
      <c r="AB706" s="54">
        <f t="shared" si="411"/>
        <v>0</v>
      </c>
      <c r="AC706" s="54">
        <f t="shared" si="411"/>
        <v>0</v>
      </c>
      <c r="AD706" s="54">
        <f t="shared" si="411"/>
        <v>0</v>
      </c>
      <c r="AE706" s="54">
        <f t="shared" si="411"/>
        <v>0</v>
      </c>
      <c r="AF706" s="54">
        <f t="shared" si="411"/>
        <v>0</v>
      </c>
      <c r="AG706" s="54">
        <f t="shared" si="411"/>
        <v>0</v>
      </c>
      <c r="AH706" s="54">
        <f t="shared" si="411"/>
        <v>0</v>
      </c>
      <c r="AI706" s="54">
        <f t="shared" si="411"/>
        <v>0</v>
      </c>
      <c r="AJ706" s="54">
        <f t="shared" si="411"/>
        <v>0</v>
      </c>
      <c r="AK706" s="54">
        <f t="shared" si="411"/>
        <v>0</v>
      </c>
      <c r="AL706" s="54">
        <f t="shared" si="411"/>
        <v>0</v>
      </c>
      <c r="AM706" s="54">
        <f t="shared" si="411"/>
        <v>0</v>
      </c>
      <c r="AN706" s="54">
        <f t="shared" si="411"/>
        <v>0</v>
      </c>
      <c r="AO706" s="54">
        <f t="shared" si="411"/>
        <v>0</v>
      </c>
      <c r="AP706" s="54">
        <f t="shared" si="411"/>
        <v>0</v>
      </c>
      <c r="AQ706" s="54">
        <f t="shared" si="411"/>
        <v>0</v>
      </c>
      <c r="AR706" s="49">
        <f t="shared" si="387"/>
        <v>0</v>
      </c>
      <c r="AT706" s="46">
        <f t="shared" si="379"/>
        <v>0</v>
      </c>
      <c r="AU706" s="46">
        <f t="shared" si="379"/>
        <v>0</v>
      </c>
      <c r="AV706" s="46">
        <f t="shared" si="374"/>
        <v>0</v>
      </c>
      <c r="AW706" s="46">
        <f t="shared" si="380"/>
        <v>0</v>
      </c>
      <c r="AX706" s="46">
        <f t="shared" si="381"/>
        <v>0</v>
      </c>
      <c r="AY706" s="46">
        <f t="shared" si="399"/>
        <v>0</v>
      </c>
    </row>
    <row r="707" spans="4:51" s="1" customFormat="1" ht="15.75" hidden="1">
      <c r="D707" s="41"/>
      <c r="E707" s="49"/>
      <c r="F707" s="49"/>
      <c r="G707" s="49"/>
      <c r="H707" s="49"/>
      <c r="I707" s="49"/>
      <c r="J707" s="49"/>
      <c r="K707" s="60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  <c r="AR707" s="49">
        <f t="shared" si="387"/>
        <v>0</v>
      </c>
      <c r="AT707" s="46">
        <f t="shared" si="379"/>
        <v>0</v>
      </c>
      <c r="AU707" s="46">
        <f t="shared" si="379"/>
        <v>0</v>
      </c>
      <c r="AV707" s="46">
        <f t="shared" si="374"/>
        <v>0</v>
      </c>
      <c r="AW707" s="46">
        <f t="shared" si="380"/>
        <v>0</v>
      </c>
      <c r="AX707" s="46">
        <f t="shared" si="381"/>
        <v>0</v>
      </c>
      <c r="AY707" s="46">
        <f t="shared" si="399"/>
        <v>0</v>
      </c>
    </row>
    <row r="708" spans="4:51" s="1" customFormat="1" ht="6" customHeight="1" hidden="1">
      <c r="D708" s="41"/>
      <c r="E708" s="49"/>
      <c r="F708" s="49"/>
      <c r="G708" s="49"/>
      <c r="H708" s="49"/>
      <c r="I708" s="49"/>
      <c r="J708" s="49"/>
      <c r="K708" s="60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  <c r="AR708" s="49">
        <f t="shared" si="387"/>
        <v>0</v>
      </c>
      <c r="AT708" s="46">
        <f t="shared" si="379"/>
        <v>0</v>
      </c>
      <c r="AU708" s="46">
        <f t="shared" si="379"/>
        <v>0</v>
      </c>
      <c r="AV708" s="46">
        <f t="shared" si="374"/>
        <v>0</v>
      </c>
      <c r="AW708" s="46">
        <f t="shared" si="380"/>
        <v>0</v>
      </c>
      <c r="AX708" s="46">
        <f t="shared" si="381"/>
        <v>0</v>
      </c>
      <c r="AY708" s="46">
        <f t="shared" si="399"/>
        <v>0</v>
      </c>
    </row>
    <row r="709" spans="4:51" s="2" customFormat="1" ht="78.75" hidden="1">
      <c r="D709" s="67">
        <v>70732</v>
      </c>
      <c r="E709" s="48" t="s">
        <v>121</v>
      </c>
      <c r="F709" s="49"/>
      <c r="G709" s="49"/>
      <c r="H709" s="49"/>
      <c r="I709" s="49"/>
      <c r="J709" s="49"/>
      <c r="K709" s="50">
        <v>0</v>
      </c>
      <c r="L709" s="49">
        <v>0</v>
      </c>
      <c r="M709" s="49"/>
      <c r="N709" s="49">
        <v>0</v>
      </c>
      <c r="O709" s="49">
        <v>0</v>
      </c>
      <c r="P709" s="49">
        <v>0</v>
      </c>
      <c r="Q709" s="49">
        <v>0</v>
      </c>
      <c r="R709" s="49">
        <v>0</v>
      </c>
      <c r="S709" s="49">
        <v>0</v>
      </c>
      <c r="T709" s="49">
        <v>0</v>
      </c>
      <c r="U709" s="49">
        <v>0</v>
      </c>
      <c r="V709" s="49"/>
      <c r="W709" s="49"/>
      <c r="X709" s="49">
        <v>0</v>
      </c>
      <c r="Y709" s="49">
        <v>0</v>
      </c>
      <c r="Z709" s="49">
        <v>0</v>
      </c>
      <c r="AA709" s="49">
        <v>0</v>
      </c>
      <c r="AB709" s="49">
        <v>0</v>
      </c>
      <c r="AC709" s="49">
        <v>0</v>
      </c>
      <c r="AD709" s="49">
        <v>0</v>
      </c>
      <c r="AE709" s="49">
        <v>0</v>
      </c>
      <c r="AF709" s="49">
        <v>0</v>
      </c>
      <c r="AG709" s="49">
        <v>0</v>
      </c>
      <c r="AH709" s="49">
        <v>0</v>
      </c>
      <c r="AI709" s="49">
        <v>0</v>
      </c>
      <c r="AJ709" s="49">
        <v>0</v>
      </c>
      <c r="AK709" s="49">
        <v>0</v>
      </c>
      <c r="AL709" s="49">
        <v>0</v>
      </c>
      <c r="AM709" s="49">
        <v>0</v>
      </c>
      <c r="AN709" s="49">
        <v>0</v>
      </c>
      <c r="AO709" s="49">
        <v>0</v>
      </c>
      <c r="AP709" s="49">
        <v>0</v>
      </c>
      <c r="AQ709" s="49">
        <v>0</v>
      </c>
      <c r="AR709" s="49">
        <f t="shared" si="387"/>
        <v>0</v>
      </c>
      <c r="AT709" s="46">
        <f t="shared" si="379"/>
        <v>0</v>
      </c>
      <c r="AU709" s="46">
        <f t="shared" si="379"/>
        <v>0</v>
      </c>
      <c r="AV709" s="46">
        <f t="shared" si="374"/>
        <v>0</v>
      </c>
      <c r="AW709" s="46">
        <f t="shared" si="380"/>
        <v>0</v>
      </c>
      <c r="AX709" s="46">
        <f t="shared" si="381"/>
        <v>0</v>
      </c>
      <c r="AY709" s="46">
        <f t="shared" si="399"/>
        <v>0</v>
      </c>
    </row>
    <row r="710" spans="4:51" s="1" customFormat="1" ht="15.75" hidden="1">
      <c r="D710" s="51"/>
      <c r="E710" s="52" t="s">
        <v>22</v>
      </c>
      <c r="F710" s="49"/>
      <c r="G710" s="49"/>
      <c r="H710" s="49"/>
      <c r="I710" s="49"/>
      <c r="J710" s="49"/>
      <c r="K710" s="53">
        <f aca="true" t="shared" si="412" ref="K710:AQ710">ROUND((K709*K$2/100),1)</f>
        <v>0</v>
      </c>
      <c r="L710" s="54">
        <f t="shared" si="412"/>
        <v>0</v>
      </c>
      <c r="M710" s="54"/>
      <c r="N710" s="54">
        <f t="shared" si="412"/>
        <v>0</v>
      </c>
      <c r="O710" s="54">
        <f t="shared" si="412"/>
        <v>0</v>
      </c>
      <c r="P710" s="54">
        <f t="shared" si="412"/>
        <v>0</v>
      </c>
      <c r="Q710" s="54">
        <f t="shared" si="412"/>
        <v>0</v>
      </c>
      <c r="R710" s="54">
        <f t="shared" si="412"/>
        <v>0</v>
      </c>
      <c r="S710" s="54">
        <f t="shared" si="412"/>
        <v>0</v>
      </c>
      <c r="T710" s="54">
        <f t="shared" si="412"/>
        <v>0</v>
      </c>
      <c r="U710" s="54">
        <f t="shared" si="412"/>
        <v>0</v>
      </c>
      <c r="V710" s="54"/>
      <c r="W710" s="54"/>
      <c r="X710" s="54">
        <f t="shared" si="412"/>
        <v>0</v>
      </c>
      <c r="Y710" s="54">
        <f t="shared" si="412"/>
        <v>0</v>
      </c>
      <c r="Z710" s="54">
        <f t="shared" si="412"/>
        <v>0</v>
      </c>
      <c r="AA710" s="54">
        <f t="shared" si="412"/>
        <v>0</v>
      </c>
      <c r="AB710" s="54">
        <f t="shared" si="412"/>
        <v>0</v>
      </c>
      <c r="AC710" s="54">
        <f t="shared" si="412"/>
        <v>0</v>
      </c>
      <c r="AD710" s="54">
        <f t="shared" si="412"/>
        <v>0</v>
      </c>
      <c r="AE710" s="54">
        <f t="shared" si="412"/>
        <v>0</v>
      </c>
      <c r="AF710" s="54">
        <f t="shared" si="412"/>
        <v>0</v>
      </c>
      <c r="AG710" s="54">
        <f t="shared" si="412"/>
        <v>0</v>
      </c>
      <c r="AH710" s="54">
        <f t="shared" si="412"/>
        <v>0</v>
      </c>
      <c r="AI710" s="54">
        <f t="shared" si="412"/>
        <v>0</v>
      </c>
      <c r="AJ710" s="54">
        <f t="shared" si="412"/>
        <v>0</v>
      </c>
      <c r="AK710" s="54">
        <f t="shared" si="412"/>
        <v>0</v>
      </c>
      <c r="AL710" s="54">
        <f t="shared" si="412"/>
        <v>0</v>
      </c>
      <c r="AM710" s="54">
        <f t="shared" si="412"/>
        <v>0</v>
      </c>
      <c r="AN710" s="54">
        <f t="shared" si="412"/>
        <v>0</v>
      </c>
      <c r="AO710" s="54">
        <f t="shared" si="412"/>
        <v>0</v>
      </c>
      <c r="AP710" s="54">
        <f t="shared" si="412"/>
        <v>0</v>
      </c>
      <c r="AQ710" s="54">
        <f t="shared" si="412"/>
        <v>0</v>
      </c>
      <c r="AR710" s="49">
        <f t="shared" si="387"/>
        <v>0</v>
      </c>
      <c r="AS710" s="1" t="b">
        <f>SUM(K709:Z709)=AR709</f>
        <v>1</v>
      </c>
      <c r="AT710" s="46">
        <f t="shared" si="379"/>
        <v>0</v>
      </c>
      <c r="AU710" s="46">
        <f t="shared" si="379"/>
        <v>0</v>
      </c>
      <c r="AV710" s="46">
        <f t="shared" si="374"/>
        <v>0</v>
      </c>
      <c r="AW710" s="46">
        <f t="shared" si="380"/>
        <v>0</v>
      </c>
      <c r="AX710" s="46">
        <f t="shared" si="381"/>
        <v>0</v>
      </c>
      <c r="AY710" s="46">
        <f t="shared" si="399"/>
        <v>0</v>
      </c>
    </row>
    <row r="711" spans="4:51" s="1" customFormat="1" ht="15.75" hidden="1">
      <c r="D711" s="51"/>
      <c r="E711" s="52" t="s">
        <v>23</v>
      </c>
      <c r="F711" s="49"/>
      <c r="G711" s="49"/>
      <c r="H711" s="49"/>
      <c r="I711" s="49"/>
      <c r="J711" s="49"/>
      <c r="K711" s="53">
        <f aca="true" t="shared" si="413" ref="K711:AQ711">ROUND((K709*K$3/100),1)</f>
        <v>0</v>
      </c>
      <c r="L711" s="54">
        <f t="shared" si="413"/>
        <v>0</v>
      </c>
      <c r="M711" s="54"/>
      <c r="N711" s="54">
        <f t="shared" si="413"/>
        <v>0</v>
      </c>
      <c r="O711" s="54">
        <f t="shared" si="413"/>
        <v>0</v>
      </c>
      <c r="P711" s="54">
        <f t="shared" si="413"/>
        <v>0</v>
      </c>
      <c r="Q711" s="54">
        <f t="shared" si="413"/>
        <v>0</v>
      </c>
      <c r="R711" s="54">
        <f t="shared" si="413"/>
        <v>0</v>
      </c>
      <c r="S711" s="54">
        <f t="shared" si="413"/>
        <v>0</v>
      </c>
      <c r="T711" s="54">
        <f t="shared" si="413"/>
        <v>0</v>
      </c>
      <c r="U711" s="54">
        <f t="shared" si="413"/>
        <v>0</v>
      </c>
      <c r="V711" s="54"/>
      <c r="W711" s="54"/>
      <c r="X711" s="54">
        <f t="shared" si="413"/>
        <v>0</v>
      </c>
      <c r="Y711" s="54">
        <f t="shared" si="413"/>
        <v>0</v>
      </c>
      <c r="Z711" s="54">
        <f t="shared" si="413"/>
        <v>0</v>
      </c>
      <c r="AA711" s="54">
        <f t="shared" si="413"/>
        <v>0</v>
      </c>
      <c r="AB711" s="54">
        <f t="shared" si="413"/>
        <v>0</v>
      </c>
      <c r="AC711" s="54">
        <f t="shared" si="413"/>
        <v>0</v>
      </c>
      <c r="AD711" s="54">
        <f t="shared" si="413"/>
        <v>0</v>
      </c>
      <c r="AE711" s="54">
        <f t="shared" si="413"/>
        <v>0</v>
      </c>
      <c r="AF711" s="54">
        <f t="shared" si="413"/>
        <v>0</v>
      </c>
      <c r="AG711" s="54">
        <f t="shared" si="413"/>
        <v>0</v>
      </c>
      <c r="AH711" s="54">
        <f t="shared" si="413"/>
        <v>0</v>
      </c>
      <c r="AI711" s="54">
        <f t="shared" si="413"/>
        <v>0</v>
      </c>
      <c r="AJ711" s="54">
        <f t="shared" si="413"/>
        <v>0</v>
      </c>
      <c r="AK711" s="54">
        <f t="shared" si="413"/>
        <v>0</v>
      </c>
      <c r="AL711" s="54">
        <f t="shared" si="413"/>
        <v>0</v>
      </c>
      <c r="AM711" s="54">
        <f t="shared" si="413"/>
        <v>0</v>
      </c>
      <c r="AN711" s="54">
        <f t="shared" si="413"/>
        <v>0</v>
      </c>
      <c r="AO711" s="54">
        <f t="shared" si="413"/>
        <v>0</v>
      </c>
      <c r="AP711" s="54">
        <f t="shared" si="413"/>
        <v>0</v>
      </c>
      <c r="AQ711" s="54">
        <f t="shared" si="413"/>
        <v>0</v>
      </c>
      <c r="AR711" s="49">
        <f t="shared" si="387"/>
        <v>0</v>
      </c>
      <c r="AT711" s="46">
        <f t="shared" si="379"/>
        <v>0</v>
      </c>
      <c r="AU711" s="46">
        <f t="shared" si="379"/>
        <v>0</v>
      </c>
      <c r="AV711" s="46">
        <f t="shared" si="374"/>
        <v>0</v>
      </c>
      <c r="AW711" s="46">
        <f t="shared" si="380"/>
        <v>0</v>
      </c>
      <c r="AX711" s="46">
        <f t="shared" si="381"/>
        <v>0</v>
      </c>
      <c r="AY711" s="46">
        <f t="shared" si="399"/>
        <v>0</v>
      </c>
    </row>
    <row r="712" spans="4:51" s="1" customFormat="1" ht="15.75" hidden="1">
      <c r="D712" s="51"/>
      <c r="E712" s="52" t="s">
        <v>24</v>
      </c>
      <c r="F712" s="49"/>
      <c r="G712" s="49"/>
      <c r="H712" s="49"/>
      <c r="I712" s="49"/>
      <c r="J712" s="49"/>
      <c r="K712" s="53">
        <f aca="true" t="shared" si="414" ref="K712:AQ712">ROUND((K709*K$4/100),1)</f>
        <v>0</v>
      </c>
      <c r="L712" s="54">
        <f t="shared" si="414"/>
        <v>0</v>
      </c>
      <c r="M712" s="54"/>
      <c r="N712" s="54">
        <f t="shared" si="414"/>
        <v>0</v>
      </c>
      <c r="O712" s="54">
        <f t="shared" si="414"/>
        <v>0</v>
      </c>
      <c r="P712" s="54">
        <f t="shared" si="414"/>
        <v>0</v>
      </c>
      <c r="Q712" s="54">
        <f t="shared" si="414"/>
        <v>0</v>
      </c>
      <c r="R712" s="54">
        <f t="shared" si="414"/>
        <v>0</v>
      </c>
      <c r="S712" s="54">
        <f t="shared" si="414"/>
        <v>0</v>
      </c>
      <c r="T712" s="54">
        <f t="shared" si="414"/>
        <v>0</v>
      </c>
      <c r="U712" s="54">
        <f t="shared" si="414"/>
        <v>0</v>
      </c>
      <c r="V712" s="54"/>
      <c r="W712" s="54"/>
      <c r="X712" s="54">
        <f t="shared" si="414"/>
        <v>0</v>
      </c>
      <c r="Y712" s="54">
        <f t="shared" si="414"/>
        <v>0</v>
      </c>
      <c r="Z712" s="54">
        <f t="shared" si="414"/>
        <v>0</v>
      </c>
      <c r="AA712" s="54">
        <f t="shared" si="414"/>
        <v>0</v>
      </c>
      <c r="AB712" s="54">
        <f t="shared" si="414"/>
        <v>0</v>
      </c>
      <c r="AC712" s="54">
        <f t="shared" si="414"/>
        <v>0</v>
      </c>
      <c r="AD712" s="54">
        <f t="shared" si="414"/>
        <v>0</v>
      </c>
      <c r="AE712" s="54">
        <f t="shared" si="414"/>
        <v>0</v>
      </c>
      <c r="AF712" s="54">
        <f t="shared" si="414"/>
        <v>0</v>
      </c>
      <c r="AG712" s="54">
        <f t="shared" si="414"/>
        <v>0</v>
      </c>
      <c r="AH712" s="54">
        <f t="shared" si="414"/>
        <v>0</v>
      </c>
      <c r="AI712" s="54">
        <f t="shared" si="414"/>
        <v>0</v>
      </c>
      <c r="AJ712" s="54">
        <f t="shared" si="414"/>
        <v>0</v>
      </c>
      <c r="AK712" s="54">
        <f t="shared" si="414"/>
        <v>0</v>
      </c>
      <c r="AL712" s="54">
        <f t="shared" si="414"/>
        <v>0</v>
      </c>
      <c r="AM712" s="54">
        <f t="shared" si="414"/>
        <v>0</v>
      </c>
      <c r="AN712" s="54">
        <f t="shared" si="414"/>
        <v>0</v>
      </c>
      <c r="AO712" s="54">
        <f t="shared" si="414"/>
        <v>0</v>
      </c>
      <c r="AP712" s="54">
        <f t="shared" si="414"/>
        <v>0</v>
      </c>
      <c r="AQ712" s="54">
        <f t="shared" si="414"/>
        <v>0</v>
      </c>
      <c r="AR712" s="49">
        <f t="shared" si="387"/>
        <v>0</v>
      </c>
      <c r="AT712" s="46">
        <f t="shared" si="379"/>
        <v>0</v>
      </c>
      <c r="AU712" s="46">
        <f t="shared" si="379"/>
        <v>0</v>
      </c>
      <c r="AV712" s="46">
        <f t="shared" si="374"/>
        <v>0</v>
      </c>
      <c r="AW712" s="46">
        <f t="shared" si="380"/>
        <v>0</v>
      </c>
      <c r="AX712" s="46">
        <f t="shared" si="381"/>
        <v>0</v>
      </c>
      <c r="AY712" s="46">
        <f t="shared" si="399"/>
        <v>0</v>
      </c>
    </row>
    <row r="713" spans="4:51" s="1" customFormat="1" ht="15.75" hidden="1">
      <c r="D713" s="51" t="s">
        <v>25</v>
      </c>
      <c r="E713" s="52" t="s">
        <v>26</v>
      </c>
      <c r="F713" s="49"/>
      <c r="G713" s="49"/>
      <c r="H713" s="49"/>
      <c r="I713" s="49"/>
      <c r="J713" s="49"/>
      <c r="K713" s="53">
        <f aca="true" t="shared" si="415" ref="K713:AQ713">K709-K710-K711-K712</f>
        <v>0</v>
      </c>
      <c r="L713" s="54">
        <f t="shared" si="415"/>
        <v>0</v>
      </c>
      <c r="M713" s="54"/>
      <c r="N713" s="54">
        <f t="shared" si="415"/>
        <v>0</v>
      </c>
      <c r="O713" s="54">
        <f t="shared" si="415"/>
        <v>0</v>
      </c>
      <c r="P713" s="54">
        <f t="shared" si="415"/>
        <v>0</v>
      </c>
      <c r="Q713" s="54">
        <f t="shared" si="415"/>
        <v>0</v>
      </c>
      <c r="R713" s="54">
        <f t="shared" si="415"/>
        <v>0</v>
      </c>
      <c r="S713" s="54">
        <f t="shared" si="415"/>
        <v>0</v>
      </c>
      <c r="T713" s="54">
        <f t="shared" si="415"/>
        <v>0</v>
      </c>
      <c r="U713" s="54">
        <f t="shared" si="415"/>
        <v>0</v>
      </c>
      <c r="V713" s="54"/>
      <c r="W713" s="54"/>
      <c r="X713" s="54">
        <f t="shared" si="415"/>
        <v>0</v>
      </c>
      <c r="Y713" s="54">
        <f t="shared" si="415"/>
        <v>0</v>
      </c>
      <c r="Z713" s="54">
        <f t="shared" si="415"/>
        <v>0</v>
      </c>
      <c r="AA713" s="54">
        <f t="shared" si="415"/>
        <v>0</v>
      </c>
      <c r="AB713" s="54">
        <f t="shared" si="415"/>
        <v>0</v>
      </c>
      <c r="AC713" s="54">
        <f t="shared" si="415"/>
        <v>0</v>
      </c>
      <c r="AD713" s="54">
        <f t="shared" si="415"/>
        <v>0</v>
      </c>
      <c r="AE713" s="54">
        <f t="shared" si="415"/>
        <v>0</v>
      </c>
      <c r="AF713" s="54">
        <f t="shared" si="415"/>
        <v>0</v>
      </c>
      <c r="AG713" s="54">
        <f t="shared" si="415"/>
        <v>0</v>
      </c>
      <c r="AH713" s="54">
        <f t="shared" si="415"/>
        <v>0</v>
      </c>
      <c r="AI713" s="54">
        <f t="shared" si="415"/>
        <v>0</v>
      </c>
      <c r="AJ713" s="54">
        <f t="shared" si="415"/>
        <v>0</v>
      </c>
      <c r="AK713" s="54">
        <f t="shared" si="415"/>
        <v>0</v>
      </c>
      <c r="AL713" s="54">
        <f t="shared" si="415"/>
        <v>0</v>
      </c>
      <c r="AM713" s="54">
        <f t="shared" si="415"/>
        <v>0</v>
      </c>
      <c r="AN713" s="54">
        <f t="shared" si="415"/>
        <v>0</v>
      </c>
      <c r="AO713" s="54">
        <f t="shared" si="415"/>
        <v>0</v>
      </c>
      <c r="AP713" s="54">
        <f t="shared" si="415"/>
        <v>0</v>
      </c>
      <c r="AQ713" s="54">
        <f t="shared" si="415"/>
        <v>0</v>
      </c>
      <c r="AR713" s="49">
        <f t="shared" si="387"/>
        <v>0</v>
      </c>
      <c r="AT713" s="46">
        <f t="shared" si="379"/>
        <v>0</v>
      </c>
      <c r="AU713" s="46">
        <f t="shared" si="379"/>
        <v>0</v>
      </c>
      <c r="AV713" s="46">
        <f t="shared" si="374"/>
        <v>0</v>
      </c>
      <c r="AW713" s="46">
        <f t="shared" si="380"/>
        <v>0</v>
      </c>
      <c r="AX713" s="46">
        <f t="shared" si="381"/>
        <v>0</v>
      </c>
      <c r="AY713" s="46">
        <f t="shared" si="399"/>
        <v>0</v>
      </c>
    </row>
    <row r="714" spans="4:51" s="1" customFormat="1" ht="15.75" hidden="1">
      <c r="D714" s="41"/>
      <c r="E714" s="49"/>
      <c r="F714" s="49"/>
      <c r="G714" s="49"/>
      <c r="H714" s="49"/>
      <c r="I714" s="49"/>
      <c r="J714" s="49"/>
      <c r="K714" s="60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  <c r="AR714" s="49">
        <f t="shared" si="387"/>
        <v>0</v>
      </c>
      <c r="AT714" s="46">
        <f aca="true" t="shared" si="416" ref="AT714:AV758">K714/12</f>
        <v>0</v>
      </c>
      <c r="AU714" s="46">
        <f t="shared" si="416"/>
        <v>0</v>
      </c>
      <c r="AV714" s="46">
        <f t="shared" si="374"/>
        <v>0</v>
      </c>
      <c r="AW714" s="46">
        <f t="shared" si="380"/>
        <v>0</v>
      </c>
      <c r="AX714" s="46">
        <f t="shared" si="381"/>
        <v>0</v>
      </c>
      <c r="AY714" s="46">
        <f t="shared" si="399"/>
        <v>0</v>
      </c>
    </row>
    <row r="715" spans="4:51" s="1" customFormat="1" ht="6" customHeight="1" hidden="1">
      <c r="D715" s="41"/>
      <c r="E715" s="49"/>
      <c r="F715" s="49"/>
      <c r="G715" s="49"/>
      <c r="H715" s="49"/>
      <c r="I715" s="49"/>
      <c r="J715" s="49"/>
      <c r="K715" s="60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  <c r="AR715" s="49">
        <f t="shared" si="387"/>
        <v>0</v>
      </c>
      <c r="AT715" s="46">
        <f t="shared" si="416"/>
        <v>0</v>
      </c>
      <c r="AU715" s="46">
        <f t="shared" si="416"/>
        <v>0</v>
      </c>
      <c r="AV715" s="46">
        <f t="shared" si="374"/>
        <v>0</v>
      </c>
      <c r="AW715" s="46">
        <f t="shared" si="380"/>
        <v>0</v>
      </c>
      <c r="AX715" s="46">
        <f t="shared" si="381"/>
        <v>0</v>
      </c>
      <c r="AY715" s="46">
        <f t="shared" si="399"/>
        <v>0</v>
      </c>
    </row>
    <row r="716" spans="4:51" s="2" customFormat="1" ht="47.25" hidden="1">
      <c r="D716" s="67">
        <v>70732</v>
      </c>
      <c r="E716" s="48" t="s">
        <v>122</v>
      </c>
      <c r="F716" s="49"/>
      <c r="G716" s="49"/>
      <c r="H716" s="49"/>
      <c r="I716" s="49"/>
      <c r="J716" s="49"/>
      <c r="K716" s="50">
        <v>0</v>
      </c>
      <c r="L716" s="49">
        <v>0</v>
      </c>
      <c r="M716" s="49"/>
      <c r="N716" s="49">
        <v>0</v>
      </c>
      <c r="O716" s="49">
        <v>0</v>
      </c>
      <c r="P716" s="49">
        <v>0</v>
      </c>
      <c r="Q716" s="49">
        <v>0</v>
      </c>
      <c r="R716" s="49">
        <v>0</v>
      </c>
      <c r="S716" s="49">
        <v>0</v>
      </c>
      <c r="T716" s="49">
        <v>0</v>
      </c>
      <c r="U716" s="49">
        <v>0</v>
      </c>
      <c r="V716" s="49"/>
      <c r="W716" s="49"/>
      <c r="X716" s="49">
        <v>0</v>
      </c>
      <c r="Y716" s="49">
        <v>0</v>
      </c>
      <c r="Z716" s="49">
        <v>0</v>
      </c>
      <c r="AA716" s="49">
        <v>0</v>
      </c>
      <c r="AB716" s="49">
        <v>0</v>
      </c>
      <c r="AC716" s="49">
        <v>0</v>
      </c>
      <c r="AD716" s="49">
        <v>0</v>
      </c>
      <c r="AE716" s="49">
        <v>0</v>
      </c>
      <c r="AF716" s="49">
        <v>0</v>
      </c>
      <c r="AG716" s="49">
        <v>0</v>
      </c>
      <c r="AH716" s="49">
        <v>0</v>
      </c>
      <c r="AI716" s="49">
        <v>0</v>
      </c>
      <c r="AJ716" s="49">
        <v>0</v>
      </c>
      <c r="AK716" s="49">
        <v>0</v>
      </c>
      <c r="AL716" s="49">
        <v>0</v>
      </c>
      <c r="AM716" s="49">
        <v>0</v>
      </c>
      <c r="AN716" s="49">
        <v>0</v>
      </c>
      <c r="AO716" s="49">
        <v>0</v>
      </c>
      <c r="AP716" s="49">
        <v>0</v>
      </c>
      <c r="AQ716" s="49">
        <v>0</v>
      </c>
      <c r="AR716" s="49">
        <f t="shared" si="387"/>
        <v>0</v>
      </c>
      <c r="AT716" s="46">
        <f t="shared" si="416"/>
        <v>0</v>
      </c>
      <c r="AU716" s="46">
        <f t="shared" si="416"/>
        <v>0</v>
      </c>
      <c r="AV716" s="46">
        <f t="shared" si="374"/>
        <v>0</v>
      </c>
      <c r="AW716" s="46">
        <f t="shared" si="380"/>
        <v>0</v>
      </c>
      <c r="AX716" s="46">
        <f t="shared" si="381"/>
        <v>0</v>
      </c>
      <c r="AY716" s="46">
        <f t="shared" si="399"/>
        <v>0</v>
      </c>
    </row>
    <row r="717" spans="4:51" s="1" customFormat="1" ht="15.75" hidden="1">
      <c r="D717" s="51"/>
      <c r="E717" s="52" t="s">
        <v>22</v>
      </c>
      <c r="F717" s="49"/>
      <c r="G717" s="49"/>
      <c r="H717" s="49"/>
      <c r="I717" s="49"/>
      <c r="J717" s="49"/>
      <c r="K717" s="53">
        <f aca="true" t="shared" si="417" ref="K717:AQ717">ROUND((K716*K$2/100),1)</f>
        <v>0</v>
      </c>
      <c r="L717" s="54">
        <f t="shared" si="417"/>
        <v>0</v>
      </c>
      <c r="M717" s="54"/>
      <c r="N717" s="54">
        <f t="shared" si="417"/>
        <v>0</v>
      </c>
      <c r="O717" s="54">
        <f t="shared" si="417"/>
        <v>0</v>
      </c>
      <c r="P717" s="54">
        <f t="shared" si="417"/>
        <v>0</v>
      </c>
      <c r="Q717" s="54">
        <f t="shared" si="417"/>
        <v>0</v>
      </c>
      <c r="R717" s="54">
        <f t="shared" si="417"/>
        <v>0</v>
      </c>
      <c r="S717" s="54">
        <f t="shared" si="417"/>
        <v>0</v>
      </c>
      <c r="T717" s="54">
        <f t="shared" si="417"/>
        <v>0</v>
      </c>
      <c r="U717" s="54">
        <f t="shared" si="417"/>
        <v>0</v>
      </c>
      <c r="V717" s="54"/>
      <c r="W717" s="54"/>
      <c r="X717" s="54">
        <f t="shared" si="417"/>
        <v>0</v>
      </c>
      <c r="Y717" s="54">
        <f t="shared" si="417"/>
        <v>0</v>
      </c>
      <c r="Z717" s="54">
        <f t="shared" si="417"/>
        <v>0</v>
      </c>
      <c r="AA717" s="54">
        <f t="shared" si="417"/>
        <v>0</v>
      </c>
      <c r="AB717" s="54">
        <f t="shared" si="417"/>
        <v>0</v>
      </c>
      <c r="AC717" s="54">
        <f t="shared" si="417"/>
        <v>0</v>
      </c>
      <c r="AD717" s="54">
        <f t="shared" si="417"/>
        <v>0</v>
      </c>
      <c r="AE717" s="54">
        <f t="shared" si="417"/>
        <v>0</v>
      </c>
      <c r="AF717" s="54">
        <f t="shared" si="417"/>
        <v>0</v>
      </c>
      <c r="AG717" s="54">
        <f t="shared" si="417"/>
        <v>0</v>
      </c>
      <c r="AH717" s="54">
        <f t="shared" si="417"/>
        <v>0</v>
      </c>
      <c r="AI717" s="54">
        <f t="shared" si="417"/>
        <v>0</v>
      </c>
      <c r="AJ717" s="54">
        <f t="shared" si="417"/>
        <v>0</v>
      </c>
      <c r="AK717" s="54">
        <f t="shared" si="417"/>
        <v>0</v>
      </c>
      <c r="AL717" s="54">
        <f t="shared" si="417"/>
        <v>0</v>
      </c>
      <c r="AM717" s="54">
        <f t="shared" si="417"/>
        <v>0</v>
      </c>
      <c r="AN717" s="54">
        <f t="shared" si="417"/>
        <v>0</v>
      </c>
      <c r="AO717" s="54">
        <f t="shared" si="417"/>
        <v>0</v>
      </c>
      <c r="AP717" s="54">
        <f t="shared" si="417"/>
        <v>0</v>
      </c>
      <c r="AQ717" s="54">
        <f t="shared" si="417"/>
        <v>0</v>
      </c>
      <c r="AR717" s="49">
        <f t="shared" si="387"/>
        <v>0</v>
      </c>
      <c r="AS717" s="1" t="b">
        <f>SUM(K716:Z716)=AR716</f>
        <v>1</v>
      </c>
      <c r="AT717" s="46">
        <f t="shared" si="416"/>
        <v>0</v>
      </c>
      <c r="AU717" s="46">
        <f t="shared" si="416"/>
        <v>0</v>
      </c>
      <c r="AV717" s="46">
        <f t="shared" si="416"/>
        <v>0</v>
      </c>
      <c r="AW717" s="46">
        <f t="shared" si="380"/>
        <v>0</v>
      </c>
      <c r="AX717" s="46">
        <f t="shared" si="381"/>
        <v>0</v>
      </c>
      <c r="AY717" s="46">
        <f t="shared" si="399"/>
        <v>0</v>
      </c>
    </row>
    <row r="718" spans="4:51" s="1" customFormat="1" ht="15.75" hidden="1">
      <c r="D718" s="51"/>
      <c r="E718" s="52" t="s">
        <v>23</v>
      </c>
      <c r="F718" s="49"/>
      <c r="G718" s="49"/>
      <c r="H718" s="49"/>
      <c r="I718" s="49"/>
      <c r="J718" s="49"/>
      <c r="K718" s="53">
        <f aca="true" t="shared" si="418" ref="K718:AQ718">ROUND((K716*K$3/100),1)</f>
        <v>0</v>
      </c>
      <c r="L718" s="54">
        <f t="shared" si="418"/>
        <v>0</v>
      </c>
      <c r="M718" s="54"/>
      <c r="N718" s="54">
        <f t="shared" si="418"/>
        <v>0</v>
      </c>
      <c r="O718" s="54">
        <f t="shared" si="418"/>
        <v>0</v>
      </c>
      <c r="P718" s="54">
        <f t="shared" si="418"/>
        <v>0</v>
      </c>
      <c r="Q718" s="54">
        <f t="shared" si="418"/>
        <v>0</v>
      </c>
      <c r="R718" s="54">
        <f t="shared" si="418"/>
        <v>0</v>
      </c>
      <c r="S718" s="54">
        <f t="shared" si="418"/>
        <v>0</v>
      </c>
      <c r="T718" s="54">
        <f t="shared" si="418"/>
        <v>0</v>
      </c>
      <c r="U718" s="54">
        <f t="shared" si="418"/>
        <v>0</v>
      </c>
      <c r="V718" s="54"/>
      <c r="W718" s="54"/>
      <c r="X718" s="54">
        <f t="shared" si="418"/>
        <v>0</v>
      </c>
      <c r="Y718" s="54">
        <f t="shared" si="418"/>
        <v>0</v>
      </c>
      <c r="Z718" s="54">
        <f t="shared" si="418"/>
        <v>0</v>
      </c>
      <c r="AA718" s="54">
        <f t="shared" si="418"/>
        <v>0</v>
      </c>
      <c r="AB718" s="54">
        <f t="shared" si="418"/>
        <v>0</v>
      </c>
      <c r="AC718" s="54">
        <f t="shared" si="418"/>
        <v>0</v>
      </c>
      <c r="AD718" s="54">
        <f t="shared" si="418"/>
        <v>0</v>
      </c>
      <c r="AE718" s="54">
        <f t="shared" si="418"/>
        <v>0</v>
      </c>
      <c r="AF718" s="54">
        <f t="shared" si="418"/>
        <v>0</v>
      </c>
      <c r="AG718" s="54">
        <f t="shared" si="418"/>
        <v>0</v>
      </c>
      <c r="AH718" s="54">
        <f t="shared" si="418"/>
        <v>0</v>
      </c>
      <c r="AI718" s="54">
        <f t="shared" si="418"/>
        <v>0</v>
      </c>
      <c r="AJ718" s="54">
        <f t="shared" si="418"/>
        <v>0</v>
      </c>
      <c r="AK718" s="54">
        <f t="shared" si="418"/>
        <v>0</v>
      </c>
      <c r="AL718" s="54">
        <f t="shared" si="418"/>
        <v>0</v>
      </c>
      <c r="AM718" s="54">
        <f t="shared" si="418"/>
        <v>0</v>
      </c>
      <c r="AN718" s="54">
        <f t="shared" si="418"/>
        <v>0</v>
      </c>
      <c r="AO718" s="54">
        <f t="shared" si="418"/>
        <v>0</v>
      </c>
      <c r="AP718" s="54">
        <f t="shared" si="418"/>
        <v>0</v>
      </c>
      <c r="AQ718" s="54">
        <f t="shared" si="418"/>
        <v>0</v>
      </c>
      <c r="AR718" s="49">
        <f t="shared" si="387"/>
        <v>0</v>
      </c>
      <c r="AT718" s="46">
        <f t="shared" si="416"/>
        <v>0</v>
      </c>
      <c r="AU718" s="46">
        <f t="shared" si="416"/>
        <v>0</v>
      </c>
      <c r="AV718" s="46">
        <f t="shared" si="416"/>
        <v>0</v>
      </c>
      <c r="AW718" s="46">
        <f t="shared" si="380"/>
        <v>0</v>
      </c>
      <c r="AX718" s="46">
        <f t="shared" si="381"/>
        <v>0</v>
      </c>
      <c r="AY718" s="46">
        <f t="shared" si="399"/>
        <v>0</v>
      </c>
    </row>
    <row r="719" spans="4:51" s="1" customFormat="1" ht="15.75" hidden="1">
      <c r="D719" s="51"/>
      <c r="E719" s="52" t="s">
        <v>24</v>
      </c>
      <c r="F719" s="49"/>
      <c r="G719" s="49"/>
      <c r="H719" s="49"/>
      <c r="I719" s="49"/>
      <c r="J719" s="49"/>
      <c r="K719" s="53">
        <f aca="true" t="shared" si="419" ref="K719:AQ719">ROUND((K716*K$4/100),1)</f>
        <v>0</v>
      </c>
      <c r="L719" s="54">
        <f t="shared" si="419"/>
        <v>0</v>
      </c>
      <c r="M719" s="54"/>
      <c r="N719" s="54">
        <f t="shared" si="419"/>
        <v>0</v>
      </c>
      <c r="O719" s="54">
        <f t="shared" si="419"/>
        <v>0</v>
      </c>
      <c r="P719" s="54">
        <f t="shared" si="419"/>
        <v>0</v>
      </c>
      <c r="Q719" s="54">
        <f t="shared" si="419"/>
        <v>0</v>
      </c>
      <c r="R719" s="54">
        <f t="shared" si="419"/>
        <v>0</v>
      </c>
      <c r="S719" s="54">
        <f t="shared" si="419"/>
        <v>0</v>
      </c>
      <c r="T719" s="54">
        <f t="shared" si="419"/>
        <v>0</v>
      </c>
      <c r="U719" s="54">
        <f t="shared" si="419"/>
        <v>0</v>
      </c>
      <c r="V719" s="54"/>
      <c r="W719" s="54"/>
      <c r="X719" s="54">
        <f t="shared" si="419"/>
        <v>0</v>
      </c>
      <c r="Y719" s="54">
        <f t="shared" si="419"/>
        <v>0</v>
      </c>
      <c r="Z719" s="54">
        <f t="shared" si="419"/>
        <v>0</v>
      </c>
      <c r="AA719" s="54">
        <f t="shared" si="419"/>
        <v>0</v>
      </c>
      <c r="AB719" s="54">
        <f t="shared" si="419"/>
        <v>0</v>
      </c>
      <c r="AC719" s="54">
        <f t="shared" si="419"/>
        <v>0</v>
      </c>
      <c r="AD719" s="54">
        <f t="shared" si="419"/>
        <v>0</v>
      </c>
      <c r="AE719" s="54">
        <f t="shared" si="419"/>
        <v>0</v>
      </c>
      <c r="AF719" s="54">
        <f t="shared" si="419"/>
        <v>0</v>
      </c>
      <c r="AG719" s="54">
        <f t="shared" si="419"/>
        <v>0</v>
      </c>
      <c r="AH719" s="54">
        <f t="shared" si="419"/>
        <v>0</v>
      </c>
      <c r="AI719" s="54">
        <f t="shared" si="419"/>
        <v>0</v>
      </c>
      <c r="AJ719" s="54">
        <f t="shared" si="419"/>
        <v>0</v>
      </c>
      <c r="AK719" s="54">
        <f t="shared" si="419"/>
        <v>0</v>
      </c>
      <c r="AL719" s="54">
        <f t="shared" si="419"/>
        <v>0</v>
      </c>
      <c r="AM719" s="54">
        <f t="shared" si="419"/>
        <v>0</v>
      </c>
      <c r="AN719" s="54">
        <f t="shared" si="419"/>
        <v>0</v>
      </c>
      <c r="AO719" s="54">
        <f t="shared" si="419"/>
        <v>0</v>
      </c>
      <c r="AP719" s="54">
        <f t="shared" si="419"/>
        <v>0</v>
      </c>
      <c r="AQ719" s="54">
        <f t="shared" si="419"/>
        <v>0</v>
      </c>
      <c r="AR719" s="49">
        <f t="shared" si="387"/>
        <v>0</v>
      </c>
      <c r="AT719" s="46">
        <f t="shared" si="416"/>
        <v>0</v>
      </c>
      <c r="AU719" s="46">
        <f t="shared" si="416"/>
        <v>0</v>
      </c>
      <c r="AV719" s="46">
        <f t="shared" si="416"/>
        <v>0</v>
      </c>
      <c r="AW719" s="46">
        <f t="shared" si="380"/>
        <v>0</v>
      </c>
      <c r="AX719" s="46">
        <f t="shared" si="381"/>
        <v>0</v>
      </c>
      <c r="AY719" s="46">
        <f t="shared" si="399"/>
        <v>0</v>
      </c>
    </row>
    <row r="720" spans="4:51" s="1" customFormat="1" ht="15.75" hidden="1">
      <c r="D720" s="51" t="s">
        <v>25</v>
      </c>
      <c r="E720" s="52" t="s">
        <v>26</v>
      </c>
      <c r="F720" s="49"/>
      <c r="G720" s="49"/>
      <c r="H720" s="49"/>
      <c r="I720" s="49"/>
      <c r="J720" s="49"/>
      <c r="K720" s="53">
        <f aca="true" t="shared" si="420" ref="K720:AQ720">K716-K717-K718-K719</f>
        <v>0</v>
      </c>
      <c r="L720" s="54">
        <f t="shared" si="420"/>
        <v>0</v>
      </c>
      <c r="M720" s="54"/>
      <c r="N720" s="54">
        <f t="shared" si="420"/>
        <v>0</v>
      </c>
      <c r="O720" s="54">
        <f t="shared" si="420"/>
        <v>0</v>
      </c>
      <c r="P720" s="54">
        <f t="shared" si="420"/>
        <v>0</v>
      </c>
      <c r="Q720" s="54">
        <f t="shared" si="420"/>
        <v>0</v>
      </c>
      <c r="R720" s="54">
        <f t="shared" si="420"/>
        <v>0</v>
      </c>
      <c r="S720" s="54">
        <f t="shared" si="420"/>
        <v>0</v>
      </c>
      <c r="T720" s="54">
        <f t="shared" si="420"/>
        <v>0</v>
      </c>
      <c r="U720" s="54">
        <f t="shared" si="420"/>
        <v>0</v>
      </c>
      <c r="V720" s="54"/>
      <c r="W720" s="54"/>
      <c r="X720" s="54">
        <f t="shared" si="420"/>
        <v>0</v>
      </c>
      <c r="Y720" s="54">
        <f t="shared" si="420"/>
        <v>0</v>
      </c>
      <c r="Z720" s="54">
        <f t="shared" si="420"/>
        <v>0</v>
      </c>
      <c r="AA720" s="54">
        <f t="shared" si="420"/>
        <v>0</v>
      </c>
      <c r="AB720" s="54">
        <f t="shared" si="420"/>
        <v>0</v>
      </c>
      <c r="AC720" s="54">
        <f t="shared" si="420"/>
        <v>0</v>
      </c>
      <c r="AD720" s="54">
        <f t="shared" si="420"/>
        <v>0</v>
      </c>
      <c r="AE720" s="54">
        <f t="shared" si="420"/>
        <v>0</v>
      </c>
      <c r="AF720" s="54">
        <f t="shared" si="420"/>
        <v>0</v>
      </c>
      <c r="AG720" s="54">
        <f t="shared" si="420"/>
        <v>0</v>
      </c>
      <c r="AH720" s="54">
        <f t="shared" si="420"/>
        <v>0</v>
      </c>
      <c r="AI720" s="54">
        <f t="shared" si="420"/>
        <v>0</v>
      </c>
      <c r="AJ720" s="54">
        <f t="shared" si="420"/>
        <v>0</v>
      </c>
      <c r="AK720" s="54">
        <f t="shared" si="420"/>
        <v>0</v>
      </c>
      <c r="AL720" s="54">
        <f t="shared" si="420"/>
        <v>0</v>
      </c>
      <c r="AM720" s="54">
        <f t="shared" si="420"/>
        <v>0</v>
      </c>
      <c r="AN720" s="54">
        <f t="shared" si="420"/>
        <v>0</v>
      </c>
      <c r="AO720" s="54">
        <f t="shared" si="420"/>
        <v>0</v>
      </c>
      <c r="AP720" s="54">
        <f t="shared" si="420"/>
        <v>0</v>
      </c>
      <c r="AQ720" s="54">
        <f t="shared" si="420"/>
        <v>0</v>
      </c>
      <c r="AR720" s="49">
        <f t="shared" si="387"/>
        <v>0</v>
      </c>
      <c r="AT720" s="46">
        <f t="shared" si="416"/>
        <v>0</v>
      </c>
      <c r="AU720" s="46">
        <f t="shared" si="416"/>
        <v>0</v>
      </c>
      <c r="AV720" s="46">
        <f t="shared" si="416"/>
        <v>0</v>
      </c>
      <c r="AW720" s="46">
        <f t="shared" si="380"/>
        <v>0</v>
      </c>
      <c r="AX720" s="46">
        <f t="shared" si="381"/>
        <v>0</v>
      </c>
      <c r="AY720" s="46">
        <f t="shared" si="399"/>
        <v>0</v>
      </c>
    </row>
    <row r="721" spans="4:51" s="1" customFormat="1" ht="15.75" hidden="1">
      <c r="D721" s="41"/>
      <c r="E721" s="49"/>
      <c r="F721" s="49"/>
      <c r="G721" s="49"/>
      <c r="H721" s="49"/>
      <c r="I721" s="49"/>
      <c r="J721" s="49"/>
      <c r="K721" s="60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  <c r="AR721" s="49">
        <f t="shared" si="387"/>
        <v>0</v>
      </c>
      <c r="AT721" s="46">
        <f t="shared" si="416"/>
        <v>0</v>
      </c>
      <c r="AU721" s="46">
        <f t="shared" si="416"/>
        <v>0</v>
      </c>
      <c r="AV721" s="46">
        <f t="shared" si="416"/>
        <v>0</v>
      </c>
      <c r="AW721" s="46">
        <f t="shared" si="380"/>
        <v>0</v>
      </c>
      <c r="AX721" s="46">
        <f t="shared" si="381"/>
        <v>0</v>
      </c>
      <c r="AY721" s="46">
        <f t="shared" si="399"/>
        <v>0</v>
      </c>
    </row>
    <row r="722" spans="4:51" s="1" customFormat="1" ht="14.25" customHeight="1" hidden="1">
      <c r="D722" s="41"/>
      <c r="E722" s="49"/>
      <c r="F722" s="49"/>
      <c r="G722" s="49"/>
      <c r="H722" s="49"/>
      <c r="I722" s="49"/>
      <c r="J722" s="49"/>
      <c r="K722" s="60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  <c r="AR722" s="49">
        <f t="shared" si="387"/>
        <v>0</v>
      </c>
      <c r="AT722" s="46">
        <f t="shared" si="416"/>
        <v>0</v>
      </c>
      <c r="AU722" s="46">
        <f t="shared" si="416"/>
        <v>0</v>
      </c>
      <c r="AV722" s="46">
        <f t="shared" si="416"/>
        <v>0</v>
      </c>
      <c r="AW722" s="46">
        <f t="shared" si="380"/>
        <v>0</v>
      </c>
      <c r="AX722" s="46">
        <f t="shared" si="381"/>
        <v>0</v>
      </c>
      <c r="AY722" s="46">
        <f t="shared" si="399"/>
        <v>0</v>
      </c>
    </row>
    <row r="723" spans="4:51" s="2" customFormat="1" ht="29.25" customHeight="1" hidden="1">
      <c r="D723" s="57"/>
      <c r="E723" s="48"/>
      <c r="F723" s="49"/>
      <c r="G723" s="49"/>
      <c r="H723" s="49"/>
      <c r="I723" s="49"/>
      <c r="J723" s="49"/>
      <c r="K723" s="50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  <c r="AA723" s="49"/>
      <c r="AB723" s="49"/>
      <c r="AC723" s="49"/>
      <c r="AD723" s="49"/>
      <c r="AE723" s="49"/>
      <c r="AF723" s="49"/>
      <c r="AG723" s="49"/>
      <c r="AH723" s="49"/>
      <c r="AI723" s="49"/>
      <c r="AJ723" s="49"/>
      <c r="AK723" s="49"/>
      <c r="AL723" s="49"/>
      <c r="AM723" s="49"/>
      <c r="AN723" s="49"/>
      <c r="AO723" s="49">
        <v>0</v>
      </c>
      <c r="AP723" s="49">
        <v>0</v>
      </c>
      <c r="AQ723" s="49">
        <v>0</v>
      </c>
      <c r="AR723" s="49">
        <f t="shared" si="387"/>
        <v>0</v>
      </c>
      <c r="AS723" s="1"/>
      <c r="AT723" s="46">
        <f t="shared" si="416"/>
        <v>0</v>
      </c>
      <c r="AU723" s="46">
        <f t="shared" si="416"/>
        <v>0</v>
      </c>
      <c r="AV723" s="46">
        <f t="shared" si="416"/>
        <v>0</v>
      </c>
      <c r="AW723" s="46">
        <f t="shared" si="380"/>
        <v>0</v>
      </c>
      <c r="AX723" s="46">
        <f t="shared" si="381"/>
        <v>0</v>
      </c>
      <c r="AY723" s="46">
        <f t="shared" si="399"/>
        <v>0</v>
      </c>
    </row>
    <row r="724" spans="4:51" s="1" customFormat="1" ht="15.75" hidden="1">
      <c r="D724" s="51"/>
      <c r="E724" s="52" t="s">
        <v>22</v>
      </c>
      <c r="F724" s="49"/>
      <c r="G724" s="49"/>
      <c r="H724" s="49"/>
      <c r="I724" s="49"/>
      <c r="J724" s="49"/>
      <c r="K724" s="53">
        <f aca="true" t="shared" si="421" ref="K724:AQ724">ROUND((K723*K$2/100),1)</f>
        <v>0</v>
      </c>
      <c r="L724" s="54">
        <f t="shared" si="421"/>
        <v>0</v>
      </c>
      <c r="M724" s="54"/>
      <c r="N724" s="54">
        <f t="shared" si="421"/>
        <v>0</v>
      </c>
      <c r="O724" s="54">
        <f t="shared" si="421"/>
        <v>0</v>
      </c>
      <c r="P724" s="54">
        <f t="shared" si="421"/>
        <v>0</v>
      </c>
      <c r="Q724" s="54">
        <f t="shared" si="421"/>
        <v>0</v>
      </c>
      <c r="R724" s="54">
        <f t="shared" si="421"/>
        <v>0</v>
      </c>
      <c r="S724" s="54">
        <f t="shared" si="421"/>
        <v>0</v>
      </c>
      <c r="T724" s="54">
        <f t="shared" si="421"/>
        <v>0</v>
      </c>
      <c r="U724" s="54">
        <f t="shared" si="421"/>
        <v>0</v>
      </c>
      <c r="V724" s="54"/>
      <c r="W724" s="54"/>
      <c r="X724" s="54">
        <f t="shared" si="421"/>
        <v>0</v>
      </c>
      <c r="Y724" s="54">
        <f t="shared" si="421"/>
        <v>0</v>
      </c>
      <c r="Z724" s="54">
        <f t="shared" si="421"/>
        <v>0</v>
      </c>
      <c r="AA724" s="54">
        <f t="shared" si="421"/>
        <v>0</v>
      </c>
      <c r="AB724" s="54">
        <f t="shared" si="421"/>
        <v>0</v>
      </c>
      <c r="AC724" s="54">
        <f t="shared" si="421"/>
        <v>0</v>
      </c>
      <c r="AD724" s="54">
        <f t="shared" si="421"/>
        <v>0</v>
      </c>
      <c r="AE724" s="54">
        <f t="shared" si="421"/>
        <v>0</v>
      </c>
      <c r="AF724" s="54">
        <f t="shared" si="421"/>
        <v>0</v>
      </c>
      <c r="AG724" s="54">
        <f t="shared" si="421"/>
        <v>0</v>
      </c>
      <c r="AH724" s="54">
        <f t="shared" si="421"/>
        <v>0</v>
      </c>
      <c r="AI724" s="54">
        <f t="shared" si="421"/>
        <v>0</v>
      </c>
      <c r="AJ724" s="54">
        <f t="shared" si="421"/>
        <v>0</v>
      </c>
      <c r="AK724" s="54">
        <f t="shared" si="421"/>
        <v>0</v>
      </c>
      <c r="AL724" s="54">
        <f t="shared" si="421"/>
        <v>0</v>
      </c>
      <c r="AM724" s="54">
        <f t="shared" si="421"/>
        <v>0</v>
      </c>
      <c r="AN724" s="54">
        <f t="shared" si="421"/>
        <v>0</v>
      </c>
      <c r="AO724" s="54">
        <f t="shared" si="421"/>
        <v>0</v>
      </c>
      <c r="AP724" s="54">
        <f t="shared" si="421"/>
        <v>0</v>
      </c>
      <c r="AQ724" s="54">
        <f t="shared" si="421"/>
        <v>0</v>
      </c>
      <c r="AR724" s="49">
        <f t="shared" si="387"/>
        <v>0</v>
      </c>
      <c r="AS724" s="1" t="b">
        <f>SUM(K723:AQ723)=AR723</f>
        <v>1</v>
      </c>
      <c r="AT724" s="46">
        <f t="shared" si="416"/>
        <v>0</v>
      </c>
      <c r="AU724" s="46">
        <f t="shared" si="416"/>
        <v>0</v>
      </c>
      <c r="AV724" s="46">
        <f t="shared" si="416"/>
        <v>0</v>
      </c>
      <c r="AW724" s="46">
        <f>W724/12</f>
        <v>0</v>
      </c>
      <c r="AX724" s="46">
        <f>AD724/12</f>
        <v>0</v>
      </c>
      <c r="AY724" s="46">
        <f t="shared" si="399"/>
        <v>0</v>
      </c>
    </row>
    <row r="725" spans="4:51" s="1" customFormat="1" ht="15.75" hidden="1">
      <c r="D725" s="51"/>
      <c r="E725" s="52" t="s">
        <v>23</v>
      </c>
      <c r="F725" s="49"/>
      <c r="G725" s="49"/>
      <c r="H725" s="49"/>
      <c r="I725" s="49"/>
      <c r="J725" s="49"/>
      <c r="K725" s="53">
        <f aca="true" t="shared" si="422" ref="K725:AQ725">ROUND((K723*K$3/100),1)</f>
        <v>0</v>
      </c>
      <c r="L725" s="54">
        <f t="shared" si="422"/>
        <v>0</v>
      </c>
      <c r="M725" s="54"/>
      <c r="N725" s="54">
        <f t="shared" si="422"/>
        <v>0</v>
      </c>
      <c r="O725" s="54">
        <f t="shared" si="422"/>
        <v>0</v>
      </c>
      <c r="P725" s="54">
        <f t="shared" si="422"/>
        <v>0</v>
      </c>
      <c r="Q725" s="54">
        <f t="shared" si="422"/>
        <v>0</v>
      </c>
      <c r="R725" s="54">
        <f t="shared" si="422"/>
        <v>0</v>
      </c>
      <c r="S725" s="54">
        <f t="shared" si="422"/>
        <v>0</v>
      </c>
      <c r="T725" s="54">
        <f t="shared" si="422"/>
        <v>0</v>
      </c>
      <c r="U725" s="54">
        <f t="shared" si="422"/>
        <v>0</v>
      </c>
      <c r="V725" s="54"/>
      <c r="W725" s="54"/>
      <c r="X725" s="54">
        <f t="shared" si="422"/>
        <v>0</v>
      </c>
      <c r="Y725" s="54">
        <f t="shared" si="422"/>
        <v>0</v>
      </c>
      <c r="Z725" s="54">
        <f t="shared" si="422"/>
        <v>0</v>
      </c>
      <c r="AA725" s="54">
        <f t="shared" si="422"/>
        <v>0</v>
      </c>
      <c r="AB725" s="54">
        <f t="shared" si="422"/>
        <v>0</v>
      </c>
      <c r="AC725" s="54">
        <f t="shared" si="422"/>
        <v>0</v>
      </c>
      <c r="AD725" s="54">
        <f t="shared" si="422"/>
        <v>0</v>
      </c>
      <c r="AE725" s="54">
        <f t="shared" si="422"/>
        <v>0</v>
      </c>
      <c r="AF725" s="54">
        <f t="shared" si="422"/>
        <v>0</v>
      </c>
      <c r="AG725" s="54">
        <f t="shared" si="422"/>
        <v>0</v>
      </c>
      <c r="AH725" s="54">
        <f t="shared" si="422"/>
        <v>0</v>
      </c>
      <c r="AI725" s="54">
        <f t="shared" si="422"/>
        <v>0</v>
      </c>
      <c r="AJ725" s="54">
        <f t="shared" si="422"/>
        <v>0</v>
      </c>
      <c r="AK725" s="54">
        <f t="shared" si="422"/>
        <v>0</v>
      </c>
      <c r="AL725" s="54">
        <f t="shared" si="422"/>
        <v>0</v>
      </c>
      <c r="AM725" s="54">
        <f t="shared" si="422"/>
        <v>0</v>
      </c>
      <c r="AN725" s="54">
        <f t="shared" si="422"/>
        <v>0</v>
      </c>
      <c r="AO725" s="54">
        <f t="shared" si="422"/>
        <v>0</v>
      </c>
      <c r="AP725" s="54">
        <f t="shared" si="422"/>
        <v>0</v>
      </c>
      <c r="AQ725" s="54">
        <f t="shared" si="422"/>
        <v>0</v>
      </c>
      <c r="AR725" s="49">
        <f t="shared" si="387"/>
        <v>0</v>
      </c>
      <c r="AT725" s="46">
        <f t="shared" si="416"/>
        <v>0</v>
      </c>
      <c r="AU725" s="46">
        <f t="shared" si="416"/>
        <v>0</v>
      </c>
      <c r="AV725" s="46">
        <f t="shared" si="416"/>
        <v>0</v>
      </c>
      <c r="AW725" s="46">
        <f>W725/12</f>
        <v>0</v>
      </c>
      <c r="AX725" s="46">
        <f>AD725/12</f>
        <v>0</v>
      </c>
      <c r="AY725" s="46">
        <f t="shared" si="399"/>
        <v>0</v>
      </c>
    </row>
    <row r="726" spans="4:51" s="1" customFormat="1" ht="15.75" hidden="1">
      <c r="D726" s="51"/>
      <c r="E726" s="52" t="s">
        <v>24</v>
      </c>
      <c r="F726" s="49"/>
      <c r="G726" s="49"/>
      <c r="H726" s="49"/>
      <c r="I726" s="49"/>
      <c r="J726" s="49"/>
      <c r="K726" s="53">
        <f aca="true" t="shared" si="423" ref="K726:AQ726">ROUND((K723*K$4/100),1)</f>
        <v>0</v>
      </c>
      <c r="L726" s="54">
        <f t="shared" si="423"/>
        <v>0</v>
      </c>
      <c r="M726" s="54"/>
      <c r="N726" s="54">
        <f t="shared" si="423"/>
        <v>0</v>
      </c>
      <c r="O726" s="54">
        <f t="shared" si="423"/>
        <v>0</v>
      </c>
      <c r="P726" s="54">
        <f t="shared" si="423"/>
        <v>0</v>
      </c>
      <c r="Q726" s="54">
        <f t="shared" si="423"/>
        <v>0</v>
      </c>
      <c r="R726" s="54">
        <f t="shared" si="423"/>
        <v>0</v>
      </c>
      <c r="S726" s="54">
        <f t="shared" si="423"/>
        <v>0</v>
      </c>
      <c r="T726" s="54">
        <f t="shared" si="423"/>
        <v>0</v>
      </c>
      <c r="U726" s="54">
        <f t="shared" si="423"/>
        <v>0</v>
      </c>
      <c r="V726" s="54"/>
      <c r="W726" s="54"/>
      <c r="X726" s="54">
        <f t="shared" si="423"/>
        <v>0</v>
      </c>
      <c r="Y726" s="54">
        <f t="shared" si="423"/>
        <v>0</v>
      </c>
      <c r="Z726" s="54">
        <f t="shared" si="423"/>
        <v>0</v>
      </c>
      <c r="AA726" s="54">
        <f t="shared" si="423"/>
        <v>0</v>
      </c>
      <c r="AB726" s="54">
        <f t="shared" si="423"/>
        <v>0</v>
      </c>
      <c r="AC726" s="54">
        <f t="shared" si="423"/>
        <v>0</v>
      </c>
      <c r="AD726" s="54">
        <f t="shared" si="423"/>
        <v>0</v>
      </c>
      <c r="AE726" s="54">
        <f t="shared" si="423"/>
        <v>0</v>
      </c>
      <c r="AF726" s="54">
        <f t="shared" si="423"/>
        <v>0</v>
      </c>
      <c r="AG726" s="54">
        <f t="shared" si="423"/>
        <v>0</v>
      </c>
      <c r="AH726" s="54">
        <f t="shared" si="423"/>
        <v>0</v>
      </c>
      <c r="AI726" s="54">
        <f t="shared" si="423"/>
        <v>0</v>
      </c>
      <c r="AJ726" s="54">
        <f t="shared" si="423"/>
        <v>0</v>
      </c>
      <c r="AK726" s="54">
        <f t="shared" si="423"/>
        <v>0</v>
      </c>
      <c r="AL726" s="54">
        <f t="shared" si="423"/>
        <v>0</v>
      </c>
      <c r="AM726" s="54">
        <f t="shared" si="423"/>
        <v>0</v>
      </c>
      <c r="AN726" s="54">
        <f t="shared" si="423"/>
        <v>0</v>
      </c>
      <c r="AO726" s="54">
        <f t="shared" si="423"/>
        <v>0</v>
      </c>
      <c r="AP726" s="54">
        <f t="shared" si="423"/>
        <v>0</v>
      </c>
      <c r="AQ726" s="54">
        <f t="shared" si="423"/>
        <v>0</v>
      </c>
      <c r="AR726" s="49">
        <f t="shared" si="387"/>
        <v>0</v>
      </c>
      <c r="AT726" s="46">
        <f t="shared" si="416"/>
        <v>0</v>
      </c>
      <c r="AU726" s="46">
        <f t="shared" si="416"/>
        <v>0</v>
      </c>
      <c r="AV726" s="46">
        <f t="shared" si="416"/>
        <v>0</v>
      </c>
      <c r="AW726" s="46">
        <f>W726/12</f>
        <v>0</v>
      </c>
      <c r="AX726" s="46">
        <f>AD726/12</f>
        <v>0</v>
      </c>
      <c r="AY726" s="46">
        <f t="shared" si="399"/>
        <v>0</v>
      </c>
    </row>
    <row r="727" spans="4:51" s="1" customFormat="1" ht="15.75" hidden="1">
      <c r="D727" s="51"/>
      <c r="E727" s="52" t="s">
        <v>26</v>
      </c>
      <c r="F727" s="49"/>
      <c r="G727" s="49"/>
      <c r="H727" s="49"/>
      <c r="I727" s="49"/>
      <c r="J727" s="49"/>
      <c r="K727" s="53">
        <f aca="true" t="shared" si="424" ref="K727:AQ727">K723-K724-K725-K726</f>
        <v>0</v>
      </c>
      <c r="L727" s="54">
        <f t="shared" si="424"/>
        <v>0</v>
      </c>
      <c r="M727" s="54"/>
      <c r="N727" s="54">
        <f t="shared" si="424"/>
        <v>0</v>
      </c>
      <c r="O727" s="54">
        <f t="shared" si="424"/>
        <v>0</v>
      </c>
      <c r="P727" s="54">
        <f t="shared" si="424"/>
        <v>0</v>
      </c>
      <c r="Q727" s="54">
        <f t="shared" si="424"/>
        <v>0</v>
      </c>
      <c r="R727" s="54">
        <f t="shared" si="424"/>
        <v>0</v>
      </c>
      <c r="S727" s="54">
        <f t="shared" si="424"/>
        <v>0</v>
      </c>
      <c r="T727" s="54">
        <f t="shared" si="424"/>
        <v>0</v>
      </c>
      <c r="U727" s="54">
        <f t="shared" si="424"/>
        <v>0</v>
      </c>
      <c r="V727" s="54"/>
      <c r="W727" s="54"/>
      <c r="X727" s="54">
        <f t="shared" si="424"/>
        <v>0</v>
      </c>
      <c r="Y727" s="54">
        <f t="shared" si="424"/>
        <v>0</v>
      </c>
      <c r="Z727" s="54">
        <f t="shared" si="424"/>
        <v>0</v>
      </c>
      <c r="AA727" s="54">
        <f t="shared" si="424"/>
        <v>0</v>
      </c>
      <c r="AB727" s="54">
        <f t="shared" si="424"/>
        <v>0</v>
      </c>
      <c r="AC727" s="54">
        <f t="shared" si="424"/>
        <v>0</v>
      </c>
      <c r="AD727" s="54">
        <f t="shared" si="424"/>
        <v>0</v>
      </c>
      <c r="AE727" s="54">
        <f t="shared" si="424"/>
        <v>0</v>
      </c>
      <c r="AF727" s="54">
        <f t="shared" si="424"/>
        <v>0</v>
      </c>
      <c r="AG727" s="54">
        <f t="shared" si="424"/>
        <v>0</v>
      </c>
      <c r="AH727" s="54">
        <f t="shared" si="424"/>
        <v>0</v>
      </c>
      <c r="AI727" s="54">
        <f t="shared" si="424"/>
        <v>0</v>
      </c>
      <c r="AJ727" s="54">
        <f t="shared" si="424"/>
        <v>0</v>
      </c>
      <c r="AK727" s="54">
        <f t="shared" si="424"/>
        <v>0</v>
      </c>
      <c r="AL727" s="54">
        <f t="shared" si="424"/>
        <v>0</v>
      </c>
      <c r="AM727" s="54">
        <f t="shared" si="424"/>
        <v>0</v>
      </c>
      <c r="AN727" s="54">
        <f t="shared" si="424"/>
        <v>0</v>
      </c>
      <c r="AO727" s="54">
        <f t="shared" si="424"/>
        <v>0</v>
      </c>
      <c r="AP727" s="54">
        <f t="shared" si="424"/>
        <v>0</v>
      </c>
      <c r="AQ727" s="54">
        <f t="shared" si="424"/>
        <v>0</v>
      </c>
      <c r="AR727" s="49">
        <f t="shared" si="387"/>
        <v>0</v>
      </c>
      <c r="AT727" s="46">
        <f t="shared" si="416"/>
        <v>0</v>
      </c>
      <c r="AU727" s="46">
        <f t="shared" si="416"/>
        <v>0</v>
      </c>
      <c r="AV727" s="46">
        <f t="shared" si="416"/>
        <v>0</v>
      </c>
      <c r="AW727" s="46">
        <f>W727/12</f>
        <v>0</v>
      </c>
      <c r="AX727" s="46">
        <f>AD727/12</f>
        <v>0</v>
      </c>
      <c r="AY727" s="46">
        <f t="shared" si="399"/>
        <v>0</v>
      </c>
    </row>
    <row r="728" spans="4:51" s="1" customFormat="1" ht="15.75" hidden="1">
      <c r="D728" s="41"/>
      <c r="E728" s="49"/>
      <c r="F728" s="49"/>
      <c r="G728" s="49"/>
      <c r="H728" s="49"/>
      <c r="I728" s="49"/>
      <c r="J728" s="49"/>
      <c r="K728" s="60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  <c r="AR728" s="49">
        <f t="shared" si="387"/>
        <v>0</v>
      </c>
      <c r="AT728" s="46">
        <f t="shared" si="416"/>
        <v>0</v>
      </c>
      <c r="AU728" s="46">
        <f t="shared" si="416"/>
        <v>0</v>
      </c>
      <c r="AV728" s="46">
        <f t="shared" si="416"/>
        <v>0</v>
      </c>
      <c r="AW728" s="46">
        <f>W728/12</f>
        <v>0</v>
      </c>
      <c r="AX728" s="46">
        <f>AD728/12</f>
        <v>0</v>
      </c>
      <c r="AY728" s="46">
        <f t="shared" si="399"/>
        <v>0</v>
      </c>
    </row>
    <row r="729" spans="4:51" s="1" customFormat="1" ht="15.75" hidden="1">
      <c r="D729" s="41"/>
      <c r="E729" s="49"/>
      <c r="F729" s="49"/>
      <c r="G729" s="49"/>
      <c r="H729" s="49"/>
      <c r="I729" s="49"/>
      <c r="J729" s="49"/>
      <c r="K729" s="60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  <c r="AR729" s="49">
        <f t="shared" si="387"/>
        <v>0</v>
      </c>
      <c r="AT729" s="46">
        <f t="shared" si="416"/>
        <v>0</v>
      </c>
      <c r="AU729" s="46">
        <f t="shared" si="416"/>
        <v>0</v>
      </c>
      <c r="AV729" s="46">
        <f t="shared" si="416"/>
        <v>0</v>
      </c>
      <c r="AW729" s="46">
        <f>W729/12</f>
        <v>0</v>
      </c>
      <c r="AX729" s="46">
        <f>AD729/12</f>
        <v>0</v>
      </c>
      <c r="AY729" s="46">
        <f t="shared" si="399"/>
        <v>0</v>
      </c>
    </row>
    <row r="730" spans="4:51" s="2" customFormat="1" ht="78" customHeight="1" hidden="1">
      <c r="D730" s="57"/>
      <c r="E730" s="48"/>
      <c r="F730" s="49"/>
      <c r="G730" s="49"/>
      <c r="H730" s="49"/>
      <c r="I730" s="49"/>
      <c r="J730" s="49"/>
      <c r="K730" s="50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  <c r="AA730" s="49"/>
      <c r="AB730" s="49"/>
      <c r="AC730" s="49"/>
      <c r="AD730" s="49"/>
      <c r="AE730" s="49"/>
      <c r="AF730" s="49"/>
      <c r="AG730" s="49"/>
      <c r="AH730" s="49"/>
      <c r="AI730" s="49"/>
      <c r="AJ730" s="49"/>
      <c r="AK730" s="49"/>
      <c r="AL730" s="49"/>
      <c r="AM730" s="49"/>
      <c r="AN730" s="49"/>
      <c r="AO730" s="49"/>
      <c r="AP730" s="49">
        <v>0</v>
      </c>
      <c r="AQ730" s="49">
        <v>0</v>
      </c>
      <c r="AR730" s="49">
        <f t="shared" si="387"/>
        <v>0</v>
      </c>
      <c r="AS730" s="1"/>
      <c r="AT730" s="46">
        <f t="shared" si="416"/>
        <v>0</v>
      </c>
      <c r="AU730" s="46">
        <f t="shared" si="416"/>
        <v>0</v>
      </c>
      <c r="AV730" s="46">
        <f t="shared" si="416"/>
        <v>0</v>
      </c>
      <c r="AW730" s="46">
        <f>W730/12</f>
        <v>0</v>
      </c>
      <c r="AX730" s="46">
        <f>AD730/12</f>
        <v>0</v>
      </c>
      <c r="AY730" s="46">
        <f t="shared" si="399"/>
        <v>0</v>
      </c>
    </row>
    <row r="731" spans="4:51" s="1" customFormat="1" ht="15.75" hidden="1">
      <c r="D731" s="51"/>
      <c r="E731" s="52" t="s">
        <v>22</v>
      </c>
      <c r="F731" s="49"/>
      <c r="G731" s="49"/>
      <c r="H731" s="49"/>
      <c r="I731" s="49"/>
      <c r="J731" s="49"/>
      <c r="K731" s="53">
        <f aca="true" t="shared" si="425" ref="K731:AQ731">ROUND((K730*K$2/100),1)</f>
        <v>0</v>
      </c>
      <c r="L731" s="54">
        <f t="shared" si="425"/>
        <v>0</v>
      </c>
      <c r="M731" s="54"/>
      <c r="N731" s="54">
        <f t="shared" si="425"/>
        <v>0</v>
      </c>
      <c r="O731" s="54">
        <f t="shared" si="425"/>
        <v>0</v>
      </c>
      <c r="P731" s="54">
        <f t="shared" si="425"/>
        <v>0</v>
      </c>
      <c r="Q731" s="54">
        <f t="shared" si="425"/>
        <v>0</v>
      </c>
      <c r="R731" s="54">
        <f t="shared" si="425"/>
        <v>0</v>
      </c>
      <c r="S731" s="54">
        <f t="shared" si="425"/>
        <v>0</v>
      </c>
      <c r="T731" s="54">
        <f t="shared" si="425"/>
        <v>0</v>
      </c>
      <c r="U731" s="54">
        <f t="shared" si="425"/>
        <v>0</v>
      </c>
      <c r="V731" s="54"/>
      <c r="W731" s="54"/>
      <c r="X731" s="54">
        <f t="shared" si="425"/>
        <v>0</v>
      </c>
      <c r="Y731" s="54">
        <f t="shared" si="425"/>
        <v>0</v>
      </c>
      <c r="Z731" s="54">
        <f t="shared" si="425"/>
        <v>0</v>
      </c>
      <c r="AA731" s="54">
        <f t="shared" si="425"/>
        <v>0</v>
      </c>
      <c r="AB731" s="54">
        <f t="shared" si="425"/>
        <v>0</v>
      </c>
      <c r="AC731" s="54">
        <f t="shared" si="425"/>
        <v>0</v>
      </c>
      <c r="AD731" s="54">
        <f t="shared" si="425"/>
        <v>0</v>
      </c>
      <c r="AE731" s="54">
        <f t="shared" si="425"/>
        <v>0</v>
      </c>
      <c r="AF731" s="54">
        <f t="shared" si="425"/>
        <v>0</v>
      </c>
      <c r="AG731" s="54">
        <f t="shared" si="425"/>
        <v>0</v>
      </c>
      <c r="AH731" s="54">
        <f t="shared" si="425"/>
        <v>0</v>
      </c>
      <c r="AI731" s="54">
        <f t="shared" si="425"/>
        <v>0</v>
      </c>
      <c r="AJ731" s="54">
        <f t="shared" si="425"/>
        <v>0</v>
      </c>
      <c r="AK731" s="54">
        <f t="shared" si="425"/>
        <v>0</v>
      </c>
      <c r="AL731" s="54">
        <f t="shared" si="425"/>
        <v>0</v>
      </c>
      <c r="AM731" s="54">
        <f t="shared" si="425"/>
        <v>0</v>
      </c>
      <c r="AN731" s="54">
        <f t="shared" si="425"/>
        <v>0</v>
      </c>
      <c r="AO731" s="54">
        <f t="shared" si="425"/>
        <v>0</v>
      </c>
      <c r="AP731" s="54">
        <f t="shared" si="425"/>
        <v>0</v>
      </c>
      <c r="AQ731" s="54">
        <f t="shared" si="425"/>
        <v>0</v>
      </c>
      <c r="AR731" s="49">
        <f t="shared" si="387"/>
        <v>0</v>
      </c>
      <c r="AS731" s="1" t="b">
        <f>SUM(K730:AQ730)=AR730</f>
        <v>1</v>
      </c>
      <c r="AT731" s="46">
        <f t="shared" si="416"/>
        <v>0</v>
      </c>
      <c r="AU731" s="46">
        <f t="shared" si="416"/>
        <v>0</v>
      </c>
      <c r="AV731" s="46">
        <f t="shared" si="416"/>
        <v>0</v>
      </c>
      <c r="AW731" s="46">
        <f>W731/12</f>
        <v>0</v>
      </c>
      <c r="AX731" s="46">
        <f>AD731/12</f>
        <v>0</v>
      </c>
      <c r="AY731" s="46">
        <f t="shared" si="399"/>
        <v>0</v>
      </c>
    </row>
    <row r="732" spans="4:51" s="1" customFormat="1" ht="15.75" hidden="1">
      <c r="D732" s="51"/>
      <c r="E732" s="52" t="s">
        <v>23</v>
      </c>
      <c r="F732" s="49"/>
      <c r="G732" s="49"/>
      <c r="H732" s="49"/>
      <c r="I732" s="49"/>
      <c r="J732" s="49"/>
      <c r="K732" s="53">
        <f aca="true" t="shared" si="426" ref="K732:AQ732">ROUND((K730*K$3/100),1)</f>
        <v>0</v>
      </c>
      <c r="L732" s="54">
        <f t="shared" si="426"/>
        <v>0</v>
      </c>
      <c r="M732" s="54"/>
      <c r="N732" s="54">
        <f t="shared" si="426"/>
        <v>0</v>
      </c>
      <c r="O732" s="54">
        <f t="shared" si="426"/>
        <v>0</v>
      </c>
      <c r="P732" s="54">
        <f t="shared" si="426"/>
        <v>0</v>
      </c>
      <c r="Q732" s="54">
        <f t="shared" si="426"/>
        <v>0</v>
      </c>
      <c r="R732" s="54">
        <f t="shared" si="426"/>
        <v>0</v>
      </c>
      <c r="S732" s="54">
        <f t="shared" si="426"/>
        <v>0</v>
      </c>
      <c r="T732" s="54">
        <f t="shared" si="426"/>
        <v>0</v>
      </c>
      <c r="U732" s="54">
        <f t="shared" si="426"/>
        <v>0</v>
      </c>
      <c r="V732" s="54"/>
      <c r="W732" s="54"/>
      <c r="X732" s="54">
        <f t="shared" si="426"/>
        <v>0</v>
      </c>
      <c r="Y732" s="54">
        <f t="shared" si="426"/>
        <v>0</v>
      </c>
      <c r="Z732" s="54">
        <f t="shared" si="426"/>
        <v>0</v>
      </c>
      <c r="AA732" s="54">
        <f t="shared" si="426"/>
        <v>0</v>
      </c>
      <c r="AB732" s="54">
        <f t="shared" si="426"/>
        <v>0</v>
      </c>
      <c r="AC732" s="54">
        <f t="shared" si="426"/>
        <v>0</v>
      </c>
      <c r="AD732" s="54">
        <f t="shared" si="426"/>
        <v>0</v>
      </c>
      <c r="AE732" s="54">
        <f t="shared" si="426"/>
        <v>0</v>
      </c>
      <c r="AF732" s="54">
        <f t="shared" si="426"/>
        <v>0</v>
      </c>
      <c r="AG732" s="54">
        <f t="shared" si="426"/>
        <v>0</v>
      </c>
      <c r="AH732" s="54">
        <f t="shared" si="426"/>
        <v>0</v>
      </c>
      <c r="AI732" s="54">
        <f t="shared" si="426"/>
        <v>0</v>
      </c>
      <c r="AJ732" s="54">
        <f t="shared" si="426"/>
        <v>0</v>
      </c>
      <c r="AK732" s="54">
        <f t="shared" si="426"/>
        <v>0</v>
      </c>
      <c r="AL732" s="54">
        <f t="shared" si="426"/>
        <v>0</v>
      </c>
      <c r="AM732" s="54">
        <f t="shared" si="426"/>
        <v>0</v>
      </c>
      <c r="AN732" s="54">
        <f t="shared" si="426"/>
        <v>0</v>
      </c>
      <c r="AO732" s="54">
        <f t="shared" si="426"/>
        <v>0</v>
      </c>
      <c r="AP732" s="54">
        <f t="shared" si="426"/>
        <v>0</v>
      </c>
      <c r="AQ732" s="54">
        <f t="shared" si="426"/>
        <v>0</v>
      </c>
      <c r="AR732" s="49">
        <f aca="true" t="shared" si="427" ref="AR732:AR795">K732+L732+M732+W732+AD732+AJ732+AO732</f>
        <v>0</v>
      </c>
      <c r="AT732" s="46">
        <f t="shared" si="416"/>
        <v>0</v>
      </c>
      <c r="AU732" s="46">
        <f t="shared" si="416"/>
        <v>0</v>
      </c>
      <c r="AV732" s="46">
        <f t="shared" si="416"/>
        <v>0</v>
      </c>
      <c r="AW732" s="46">
        <f>W732/12</f>
        <v>0</v>
      </c>
      <c r="AX732" s="46">
        <f>AD732/12</f>
        <v>0</v>
      </c>
      <c r="AY732" s="46">
        <f t="shared" si="399"/>
        <v>0</v>
      </c>
    </row>
    <row r="733" spans="4:51" s="1" customFormat="1" ht="15.75" hidden="1">
      <c r="D733" s="51"/>
      <c r="E733" s="52" t="s">
        <v>24</v>
      </c>
      <c r="F733" s="49"/>
      <c r="G733" s="49"/>
      <c r="H733" s="49"/>
      <c r="I733" s="49"/>
      <c r="J733" s="49"/>
      <c r="K733" s="53">
        <f aca="true" t="shared" si="428" ref="K733:AQ733">ROUND((K730*K$4/100),1)</f>
        <v>0</v>
      </c>
      <c r="L733" s="54">
        <f t="shared" si="428"/>
        <v>0</v>
      </c>
      <c r="M733" s="54"/>
      <c r="N733" s="54">
        <f t="shared" si="428"/>
        <v>0</v>
      </c>
      <c r="O733" s="54">
        <f t="shared" si="428"/>
        <v>0</v>
      </c>
      <c r="P733" s="54">
        <f t="shared" si="428"/>
        <v>0</v>
      </c>
      <c r="Q733" s="54">
        <f t="shared" si="428"/>
        <v>0</v>
      </c>
      <c r="R733" s="54">
        <f t="shared" si="428"/>
        <v>0</v>
      </c>
      <c r="S733" s="54">
        <f t="shared" si="428"/>
        <v>0</v>
      </c>
      <c r="T733" s="54">
        <f t="shared" si="428"/>
        <v>0</v>
      </c>
      <c r="U733" s="54">
        <f t="shared" si="428"/>
        <v>0</v>
      </c>
      <c r="V733" s="54"/>
      <c r="W733" s="54"/>
      <c r="X733" s="54">
        <f t="shared" si="428"/>
        <v>0</v>
      </c>
      <c r="Y733" s="54">
        <f t="shared" si="428"/>
        <v>0</v>
      </c>
      <c r="Z733" s="54">
        <f t="shared" si="428"/>
        <v>0</v>
      </c>
      <c r="AA733" s="54">
        <f t="shared" si="428"/>
        <v>0</v>
      </c>
      <c r="AB733" s="54">
        <f t="shared" si="428"/>
        <v>0</v>
      </c>
      <c r="AC733" s="54">
        <f t="shared" si="428"/>
        <v>0</v>
      </c>
      <c r="AD733" s="54">
        <f t="shared" si="428"/>
        <v>0</v>
      </c>
      <c r="AE733" s="54">
        <f t="shared" si="428"/>
        <v>0</v>
      </c>
      <c r="AF733" s="54">
        <f t="shared" si="428"/>
        <v>0</v>
      </c>
      <c r="AG733" s="54">
        <f t="shared" si="428"/>
        <v>0</v>
      </c>
      <c r="AH733" s="54">
        <f t="shared" si="428"/>
        <v>0</v>
      </c>
      <c r="AI733" s="54">
        <f t="shared" si="428"/>
        <v>0</v>
      </c>
      <c r="AJ733" s="54">
        <f t="shared" si="428"/>
        <v>0</v>
      </c>
      <c r="AK733" s="54">
        <f t="shared" si="428"/>
        <v>0</v>
      </c>
      <c r="AL733" s="54">
        <f t="shared" si="428"/>
        <v>0</v>
      </c>
      <c r="AM733" s="54">
        <f t="shared" si="428"/>
        <v>0</v>
      </c>
      <c r="AN733" s="54">
        <f t="shared" si="428"/>
        <v>0</v>
      </c>
      <c r="AO733" s="54">
        <f t="shared" si="428"/>
        <v>0</v>
      </c>
      <c r="AP733" s="54">
        <f t="shared" si="428"/>
        <v>0</v>
      </c>
      <c r="AQ733" s="54">
        <f t="shared" si="428"/>
        <v>0</v>
      </c>
      <c r="AR733" s="49">
        <f t="shared" si="427"/>
        <v>0</v>
      </c>
      <c r="AT733" s="46">
        <f t="shared" si="416"/>
        <v>0</v>
      </c>
      <c r="AU733" s="46">
        <f t="shared" si="416"/>
        <v>0</v>
      </c>
      <c r="AV733" s="46">
        <f t="shared" si="416"/>
        <v>0</v>
      </c>
      <c r="AW733" s="46">
        <f>W733/12</f>
        <v>0</v>
      </c>
      <c r="AX733" s="46">
        <f>AD733/12</f>
        <v>0</v>
      </c>
      <c r="AY733" s="46">
        <f t="shared" si="399"/>
        <v>0</v>
      </c>
    </row>
    <row r="734" spans="4:51" s="1" customFormat="1" ht="15.75" hidden="1">
      <c r="D734" s="51" t="s">
        <v>25</v>
      </c>
      <c r="E734" s="52" t="s">
        <v>26</v>
      </c>
      <c r="F734" s="49"/>
      <c r="G734" s="49"/>
      <c r="H734" s="49"/>
      <c r="I734" s="49"/>
      <c r="J734" s="49"/>
      <c r="K734" s="53">
        <f aca="true" t="shared" si="429" ref="K734:AQ734">K730-K731-K732-K733</f>
        <v>0</v>
      </c>
      <c r="L734" s="54">
        <f t="shared" si="429"/>
        <v>0</v>
      </c>
      <c r="M734" s="54"/>
      <c r="N734" s="54">
        <f t="shared" si="429"/>
        <v>0</v>
      </c>
      <c r="O734" s="54">
        <f t="shared" si="429"/>
        <v>0</v>
      </c>
      <c r="P734" s="54">
        <f t="shared" si="429"/>
        <v>0</v>
      </c>
      <c r="Q734" s="54">
        <f t="shared" si="429"/>
        <v>0</v>
      </c>
      <c r="R734" s="54">
        <f t="shared" si="429"/>
        <v>0</v>
      </c>
      <c r="S734" s="54">
        <f t="shared" si="429"/>
        <v>0</v>
      </c>
      <c r="T734" s="54">
        <f t="shared" si="429"/>
        <v>0</v>
      </c>
      <c r="U734" s="54">
        <f t="shared" si="429"/>
        <v>0</v>
      </c>
      <c r="V734" s="54"/>
      <c r="W734" s="54"/>
      <c r="X734" s="54">
        <f t="shared" si="429"/>
        <v>0</v>
      </c>
      <c r="Y734" s="54">
        <f t="shared" si="429"/>
        <v>0</v>
      </c>
      <c r="Z734" s="54">
        <f t="shared" si="429"/>
        <v>0</v>
      </c>
      <c r="AA734" s="54">
        <f t="shared" si="429"/>
        <v>0</v>
      </c>
      <c r="AB734" s="54">
        <f t="shared" si="429"/>
        <v>0</v>
      </c>
      <c r="AC734" s="54">
        <f t="shared" si="429"/>
        <v>0</v>
      </c>
      <c r="AD734" s="54">
        <f t="shared" si="429"/>
        <v>0</v>
      </c>
      <c r="AE734" s="54">
        <f t="shared" si="429"/>
        <v>0</v>
      </c>
      <c r="AF734" s="54">
        <f t="shared" si="429"/>
        <v>0</v>
      </c>
      <c r="AG734" s="54">
        <f t="shared" si="429"/>
        <v>0</v>
      </c>
      <c r="AH734" s="54">
        <f t="shared" si="429"/>
        <v>0</v>
      </c>
      <c r="AI734" s="54">
        <f t="shared" si="429"/>
        <v>0</v>
      </c>
      <c r="AJ734" s="54">
        <f t="shared" si="429"/>
        <v>0</v>
      </c>
      <c r="AK734" s="54">
        <f t="shared" si="429"/>
        <v>0</v>
      </c>
      <c r="AL734" s="54">
        <f t="shared" si="429"/>
        <v>0</v>
      </c>
      <c r="AM734" s="54">
        <f t="shared" si="429"/>
        <v>0</v>
      </c>
      <c r="AN734" s="54">
        <f t="shared" si="429"/>
        <v>0</v>
      </c>
      <c r="AO734" s="54">
        <f t="shared" si="429"/>
        <v>0</v>
      </c>
      <c r="AP734" s="54">
        <f t="shared" si="429"/>
        <v>0</v>
      </c>
      <c r="AQ734" s="54">
        <f t="shared" si="429"/>
        <v>0</v>
      </c>
      <c r="AR734" s="49">
        <f t="shared" si="427"/>
        <v>0</v>
      </c>
      <c r="AT734" s="46">
        <f t="shared" si="416"/>
        <v>0</v>
      </c>
      <c r="AU734" s="46">
        <f t="shared" si="416"/>
        <v>0</v>
      </c>
      <c r="AV734" s="46">
        <f t="shared" si="416"/>
        <v>0</v>
      </c>
      <c r="AW734" s="46">
        <f>W734/12</f>
        <v>0</v>
      </c>
      <c r="AX734" s="46">
        <f>AD734/12</f>
        <v>0</v>
      </c>
      <c r="AY734" s="46">
        <f t="shared" si="399"/>
        <v>0</v>
      </c>
    </row>
    <row r="735" spans="4:51" ht="15.75" hidden="1">
      <c r="D735" s="41"/>
      <c r="E735" s="49"/>
      <c r="F735" s="58"/>
      <c r="G735" s="58"/>
      <c r="H735" s="58"/>
      <c r="I735" s="58"/>
      <c r="J735" s="58"/>
      <c r="K735" s="55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  <c r="AA735" s="56"/>
      <c r="AB735" s="56"/>
      <c r="AC735" s="56"/>
      <c r="AD735" s="56"/>
      <c r="AE735" s="56"/>
      <c r="AF735" s="56"/>
      <c r="AG735" s="56"/>
      <c r="AH735" s="56"/>
      <c r="AI735" s="56"/>
      <c r="AJ735" s="56"/>
      <c r="AK735" s="56"/>
      <c r="AL735" s="56"/>
      <c r="AM735" s="56"/>
      <c r="AN735" s="56"/>
      <c r="AO735" s="56"/>
      <c r="AP735" s="56"/>
      <c r="AQ735" s="56"/>
      <c r="AR735" s="49">
        <f t="shared" si="427"/>
        <v>0</v>
      </c>
      <c r="AT735" s="46">
        <f t="shared" si="416"/>
        <v>0</v>
      </c>
      <c r="AU735" s="46">
        <f t="shared" si="416"/>
        <v>0</v>
      </c>
      <c r="AV735" s="46">
        <f t="shared" si="416"/>
        <v>0</v>
      </c>
      <c r="AW735" s="46">
        <f>W735/12</f>
        <v>0</v>
      </c>
      <c r="AX735" s="46">
        <f>AD735/12</f>
        <v>0</v>
      </c>
      <c r="AY735" s="46">
        <f t="shared" si="399"/>
        <v>0</v>
      </c>
    </row>
    <row r="736" spans="4:51" ht="15.75" hidden="1">
      <c r="D736" s="41"/>
      <c r="E736" s="49"/>
      <c r="F736" s="58"/>
      <c r="G736" s="58"/>
      <c r="H736" s="58"/>
      <c r="I736" s="58"/>
      <c r="J736" s="58"/>
      <c r="K736" s="55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  <c r="AA736" s="56"/>
      <c r="AB736" s="56"/>
      <c r="AC736" s="56"/>
      <c r="AD736" s="56"/>
      <c r="AE736" s="56"/>
      <c r="AF736" s="56"/>
      <c r="AG736" s="56"/>
      <c r="AH736" s="56"/>
      <c r="AI736" s="56"/>
      <c r="AJ736" s="56"/>
      <c r="AK736" s="56"/>
      <c r="AL736" s="56"/>
      <c r="AM736" s="56"/>
      <c r="AN736" s="56"/>
      <c r="AO736" s="56"/>
      <c r="AP736" s="56"/>
      <c r="AQ736" s="56"/>
      <c r="AR736" s="49">
        <f t="shared" si="427"/>
        <v>0</v>
      </c>
      <c r="AT736" s="46">
        <f t="shared" si="416"/>
        <v>0</v>
      </c>
      <c r="AU736" s="46">
        <f t="shared" si="416"/>
        <v>0</v>
      </c>
      <c r="AV736" s="46">
        <f t="shared" si="416"/>
        <v>0</v>
      </c>
      <c r="AW736" s="46">
        <f>W736/12</f>
        <v>0</v>
      </c>
      <c r="AX736" s="46">
        <f>AD736/12</f>
        <v>0</v>
      </c>
      <c r="AY736" s="46">
        <f t="shared" si="399"/>
        <v>0</v>
      </c>
    </row>
    <row r="737" spans="4:51" ht="68.25" customHeight="1">
      <c r="D737" s="65">
        <v>70734</v>
      </c>
      <c r="E737" s="48" t="s">
        <v>123</v>
      </c>
      <c r="F737" s="49"/>
      <c r="G737" s="49"/>
      <c r="H737" s="49"/>
      <c r="I737" s="49"/>
      <c r="J737" s="49"/>
      <c r="K737" s="50">
        <v>9827.1</v>
      </c>
      <c r="L737" s="49">
        <v>1693.4</v>
      </c>
      <c r="M737" s="49">
        <v>3164.4</v>
      </c>
      <c r="N737" s="49"/>
      <c r="O737" s="49"/>
      <c r="P737" s="49"/>
      <c r="Q737" s="49"/>
      <c r="R737" s="49"/>
      <c r="S737" s="49"/>
      <c r="T737" s="49"/>
      <c r="U737" s="49"/>
      <c r="V737" s="49"/>
      <c r="W737" s="49">
        <v>80</v>
      </c>
      <c r="X737" s="49"/>
      <c r="Y737" s="49"/>
      <c r="Z737" s="49"/>
      <c r="AA737" s="49"/>
      <c r="AB737" s="49"/>
      <c r="AC737" s="49"/>
      <c r="AD737" s="49">
        <v>2534</v>
      </c>
      <c r="AE737" s="49"/>
      <c r="AF737" s="49">
        <v>0</v>
      </c>
      <c r="AG737" s="49">
        <v>0</v>
      </c>
      <c r="AH737" s="49">
        <v>0</v>
      </c>
      <c r="AI737" s="49">
        <v>0</v>
      </c>
      <c r="AJ737" s="49"/>
      <c r="AK737" s="49"/>
      <c r="AL737" s="49"/>
      <c r="AM737" s="49"/>
      <c r="AN737" s="49"/>
      <c r="AO737" s="49"/>
      <c r="AP737" s="49">
        <v>0</v>
      </c>
      <c r="AQ737" s="49">
        <v>0</v>
      </c>
      <c r="AR737" s="49">
        <f t="shared" si="427"/>
        <v>17298.9</v>
      </c>
      <c r="AS737" s="1"/>
      <c r="AT737" s="46">
        <f t="shared" si="416"/>
        <v>818.9250000000001</v>
      </c>
      <c r="AU737" s="46">
        <f t="shared" si="416"/>
        <v>141.11666666666667</v>
      </c>
      <c r="AV737" s="46">
        <f t="shared" si="416"/>
        <v>263.7</v>
      </c>
      <c r="AW737" s="46">
        <f>W737/12</f>
        <v>6.666666666666667</v>
      </c>
      <c r="AX737" s="46">
        <f>AD737/12</f>
        <v>211.16666666666666</v>
      </c>
      <c r="AY737" s="46"/>
    </row>
    <row r="738" spans="4:51" ht="1.5" customHeight="1" hidden="1">
      <c r="D738" s="51"/>
      <c r="E738" s="52" t="s">
        <v>22</v>
      </c>
      <c r="F738" s="49"/>
      <c r="G738" s="49"/>
      <c r="H738" s="49"/>
      <c r="I738" s="49"/>
      <c r="J738" s="49"/>
      <c r="K738" s="53">
        <f aca="true" t="shared" si="430" ref="K738:AQ738">ROUND((K737*K$2/100),1)</f>
        <v>2063.7</v>
      </c>
      <c r="L738" s="54">
        <f t="shared" si="430"/>
        <v>345.5</v>
      </c>
      <c r="M738" s="54"/>
      <c r="N738" s="54">
        <f t="shared" si="430"/>
        <v>0</v>
      </c>
      <c r="O738" s="54">
        <f t="shared" si="430"/>
        <v>0</v>
      </c>
      <c r="P738" s="54">
        <f t="shared" si="430"/>
        <v>0</v>
      </c>
      <c r="Q738" s="54">
        <f t="shared" si="430"/>
        <v>0</v>
      </c>
      <c r="R738" s="54">
        <f t="shared" si="430"/>
        <v>0</v>
      </c>
      <c r="S738" s="54">
        <f t="shared" si="430"/>
        <v>0</v>
      </c>
      <c r="T738" s="54">
        <f t="shared" si="430"/>
        <v>0</v>
      </c>
      <c r="U738" s="54">
        <f t="shared" si="430"/>
        <v>0</v>
      </c>
      <c r="V738" s="54"/>
      <c r="W738" s="54"/>
      <c r="X738" s="54">
        <f>ROUND((X737*X$2/100),1)</f>
        <v>0</v>
      </c>
      <c r="Y738" s="54">
        <f t="shared" si="430"/>
        <v>0</v>
      </c>
      <c r="Z738" s="54">
        <f t="shared" si="430"/>
        <v>0</v>
      </c>
      <c r="AA738" s="54">
        <f t="shared" si="430"/>
        <v>0</v>
      </c>
      <c r="AB738" s="54">
        <f t="shared" si="430"/>
        <v>0</v>
      </c>
      <c r="AC738" s="54">
        <f t="shared" si="430"/>
        <v>0</v>
      </c>
      <c r="AD738" s="54">
        <f t="shared" si="430"/>
        <v>1315.1</v>
      </c>
      <c r="AE738" s="54">
        <f t="shared" si="430"/>
        <v>0</v>
      </c>
      <c r="AF738" s="54">
        <f t="shared" si="430"/>
        <v>0</v>
      </c>
      <c r="AG738" s="54">
        <f t="shared" si="430"/>
        <v>0</v>
      </c>
      <c r="AH738" s="54">
        <f t="shared" si="430"/>
        <v>0</v>
      </c>
      <c r="AI738" s="54">
        <f t="shared" si="430"/>
        <v>0</v>
      </c>
      <c r="AJ738" s="54">
        <f t="shared" si="430"/>
        <v>0</v>
      </c>
      <c r="AK738" s="54">
        <f t="shared" si="430"/>
        <v>0</v>
      </c>
      <c r="AL738" s="54">
        <f t="shared" si="430"/>
        <v>0</v>
      </c>
      <c r="AM738" s="54">
        <f t="shared" si="430"/>
        <v>0</v>
      </c>
      <c r="AN738" s="54">
        <f t="shared" si="430"/>
        <v>0</v>
      </c>
      <c r="AO738" s="54">
        <f t="shared" si="430"/>
        <v>0</v>
      </c>
      <c r="AP738" s="54">
        <f t="shared" si="430"/>
        <v>0</v>
      </c>
      <c r="AQ738" s="54">
        <f t="shared" si="430"/>
        <v>0</v>
      </c>
      <c r="AR738" s="49">
        <f t="shared" si="427"/>
        <v>3724.2999999999997</v>
      </c>
      <c r="AS738" s="1" t="b">
        <f>SUM(K737:AQ737)=AR737</f>
        <v>1</v>
      </c>
      <c r="AT738" s="46"/>
      <c r="AU738" s="46"/>
      <c r="AV738" s="46"/>
      <c r="AW738" s="46"/>
      <c r="AX738" s="46"/>
      <c r="AY738" s="46"/>
    </row>
    <row r="739" spans="4:51" ht="15.75" hidden="1">
      <c r="D739" s="51"/>
      <c r="E739" s="52" t="s">
        <v>23</v>
      </c>
      <c r="F739" s="58"/>
      <c r="G739" s="58"/>
      <c r="H739" s="58"/>
      <c r="I739" s="58"/>
      <c r="J739" s="58"/>
      <c r="K739" s="53">
        <f aca="true" t="shared" si="431" ref="K739:AQ739">ROUND((K737*K$3/100),1)</f>
        <v>3164.3</v>
      </c>
      <c r="L739" s="54">
        <f t="shared" si="431"/>
        <v>589.3</v>
      </c>
      <c r="M739" s="54"/>
      <c r="N739" s="54">
        <f t="shared" si="431"/>
        <v>0</v>
      </c>
      <c r="O739" s="54">
        <f t="shared" si="431"/>
        <v>0</v>
      </c>
      <c r="P739" s="54">
        <f t="shared" si="431"/>
        <v>0</v>
      </c>
      <c r="Q739" s="54">
        <f t="shared" si="431"/>
        <v>0</v>
      </c>
      <c r="R739" s="54">
        <f t="shared" si="431"/>
        <v>0</v>
      </c>
      <c r="S739" s="54">
        <f t="shared" si="431"/>
        <v>0</v>
      </c>
      <c r="T739" s="54">
        <f t="shared" si="431"/>
        <v>0</v>
      </c>
      <c r="U739" s="54">
        <f t="shared" si="431"/>
        <v>0</v>
      </c>
      <c r="V739" s="54"/>
      <c r="W739" s="54"/>
      <c r="X739" s="54">
        <f>ROUND((X737*X$3/100),1)</f>
        <v>0</v>
      </c>
      <c r="Y739" s="54">
        <f t="shared" si="431"/>
        <v>0</v>
      </c>
      <c r="Z739" s="54">
        <f t="shared" si="431"/>
        <v>0</v>
      </c>
      <c r="AA739" s="54">
        <f t="shared" si="431"/>
        <v>0</v>
      </c>
      <c r="AB739" s="54">
        <f t="shared" si="431"/>
        <v>0</v>
      </c>
      <c r="AC739" s="54">
        <f t="shared" si="431"/>
        <v>0</v>
      </c>
      <c r="AD739" s="54">
        <f t="shared" si="431"/>
        <v>435.8</v>
      </c>
      <c r="AE739" s="54">
        <f t="shared" si="431"/>
        <v>0</v>
      </c>
      <c r="AF739" s="54">
        <f t="shared" si="431"/>
        <v>0</v>
      </c>
      <c r="AG739" s="54">
        <f t="shared" si="431"/>
        <v>0</v>
      </c>
      <c r="AH739" s="54">
        <f t="shared" si="431"/>
        <v>0</v>
      </c>
      <c r="AI739" s="54">
        <f t="shared" si="431"/>
        <v>0</v>
      </c>
      <c r="AJ739" s="54">
        <f t="shared" si="431"/>
        <v>0</v>
      </c>
      <c r="AK739" s="54">
        <f t="shared" si="431"/>
        <v>0</v>
      </c>
      <c r="AL739" s="54">
        <f t="shared" si="431"/>
        <v>0</v>
      </c>
      <c r="AM739" s="54">
        <f t="shared" si="431"/>
        <v>0</v>
      </c>
      <c r="AN739" s="54">
        <f t="shared" si="431"/>
        <v>0</v>
      </c>
      <c r="AO739" s="54">
        <f t="shared" si="431"/>
        <v>0</v>
      </c>
      <c r="AP739" s="54">
        <f t="shared" si="431"/>
        <v>0</v>
      </c>
      <c r="AQ739" s="54">
        <f t="shared" si="431"/>
        <v>0</v>
      </c>
      <c r="AR739" s="49">
        <f t="shared" si="427"/>
        <v>4189.400000000001</v>
      </c>
      <c r="AS739" s="1"/>
      <c r="AT739" s="46"/>
      <c r="AU739" s="46"/>
      <c r="AV739" s="46"/>
      <c r="AW739" s="46"/>
      <c r="AX739" s="46"/>
      <c r="AY739" s="46"/>
    </row>
    <row r="740" spans="4:51" ht="15.75" hidden="1">
      <c r="D740" s="51"/>
      <c r="E740" s="52" t="s">
        <v>24</v>
      </c>
      <c r="F740" s="58"/>
      <c r="G740" s="58"/>
      <c r="H740" s="58"/>
      <c r="I740" s="58"/>
      <c r="J740" s="58"/>
      <c r="K740" s="53">
        <f aca="true" t="shared" si="432" ref="K740:AQ740">ROUND((K737*K$4/100),1)</f>
        <v>1877</v>
      </c>
      <c r="L740" s="54">
        <f t="shared" si="432"/>
        <v>313.3</v>
      </c>
      <c r="M740" s="54"/>
      <c r="N740" s="54">
        <f t="shared" si="432"/>
        <v>0</v>
      </c>
      <c r="O740" s="54">
        <f t="shared" si="432"/>
        <v>0</v>
      </c>
      <c r="P740" s="54">
        <f t="shared" si="432"/>
        <v>0</v>
      </c>
      <c r="Q740" s="54">
        <f t="shared" si="432"/>
        <v>0</v>
      </c>
      <c r="R740" s="54">
        <f t="shared" si="432"/>
        <v>0</v>
      </c>
      <c r="S740" s="54">
        <f t="shared" si="432"/>
        <v>0</v>
      </c>
      <c r="T740" s="54">
        <f t="shared" si="432"/>
        <v>0</v>
      </c>
      <c r="U740" s="54">
        <f t="shared" si="432"/>
        <v>0</v>
      </c>
      <c r="V740" s="54"/>
      <c r="W740" s="54"/>
      <c r="X740" s="54">
        <f>ROUND((X737*X$4/100),1)</f>
        <v>0</v>
      </c>
      <c r="Y740" s="54">
        <f t="shared" si="432"/>
        <v>0</v>
      </c>
      <c r="Z740" s="54">
        <f t="shared" si="432"/>
        <v>0</v>
      </c>
      <c r="AA740" s="54">
        <f t="shared" si="432"/>
        <v>0</v>
      </c>
      <c r="AB740" s="54">
        <f t="shared" si="432"/>
        <v>0</v>
      </c>
      <c r="AC740" s="54">
        <f t="shared" si="432"/>
        <v>0</v>
      </c>
      <c r="AD740" s="54">
        <f t="shared" si="432"/>
        <v>255.9</v>
      </c>
      <c r="AE740" s="54">
        <f t="shared" si="432"/>
        <v>0</v>
      </c>
      <c r="AF740" s="54">
        <f t="shared" si="432"/>
        <v>0</v>
      </c>
      <c r="AG740" s="54">
        <f t="shared" si="432"/>
        <v>0</v>
      </c>
      <c r="AH740" s="54">
        <f t="shared" si="432"/>
        <v>0</v>
      </c>
      <c r="AI740" s="54">
        <f t="shared" si="432"/>
        <v>0</v>
      </c>
      <c r="AJ740" s="54">
        <f t="shared" si="432"/>
        <v>0</v>
      </c>
      <c r="AK740" s="54">
        <f t="shared" si="432"/>
        <v>0</v>
      </c>
      <c r="AL740" s="54">
        <f t="shared" si="432"/>
        <v>0</v>
      </c>
      <c r="AM740" s="54">
        <f t="shared" si="432"/>
        <v>0</v>
      </c>
      <c r="AN740" s="54">
        <f t="shared" si="432"/>
        <v>0</v>
      </c>
      <c r="AO740" s="54">
        <f t="shared" si="432"/>
        <v>0</v>
      </c>
      <c r="AP740" s="54">
        <f t="shared" si="432"/>
        <v>0</v>
      </c>
      <c r="AQ740" s="54">
        <f t="shared" si="432"/>
        <v>0</v>
      </c>
      <c r="AR740" s="49">
        <f t="shared" si="427"/>
        <v>2446.2000000000003</v>
      </c>
      <c r="AS740" s="1"/>
      <c r="AT740" s="46"/>
      <c r="AU740" s="46"/>
      <c r="AV740" s="46"/>
      <c r="AW740" s="46"/>
      <c r="AX740" s="46"/>
      <c r="AY740" s="46"/>
    </row>
    <row r="741" spans="4:51" ht="15.75" hidden="1">
      <c r="D741" s="51" t="s">
        <v>25</v>
      </c>
      <c r="E741" s="52" t="s">
        <v>26</v>
      </c>
      <c r="F741" s="58"/>
      <c r="G741" s="58"/>
      <c r="H741" s="58"/>
      <c r="I741" s="58"/>
      <c r="J741" s="58"/>
      <c r="K741" s="53">
        <f aca="true" t="shared" si="433" ref="K741:AQ741">K737-K738-K739-K740</f>
        <v>2722.1000000000004</v>
      </c>
      <c r="L741" s="54">
        <f t="shared" si="433"/>
        <v>445.3000000000001</v>
      </c>
      <c r="M741" s="54"/>
      <c r="N741" s="54">
        <f t="shared" si="433"/>
        <v>0</v>
      </c>
      <c r="O741" s="54">
        <f t="shared" si="433"/>
        <v>0</v>
      </c>
      <c r="P741" s="54">
        <f t="shared" si="433"/>
        <v>0</v>
      </c>
      <c r="Q741" s="54">
        <f t="shared" si="433"/>
        <v>0</v>
      </c>
      <c r="R741" s="54">
        <f t="shared" si="433"/>
        <v>0</v>
      </c>
      <c r="S741" s="54">
        <f t="shared" si="433"/>
        <v>0</v>
      </c>
      <c r="T741" s="54">
        <f t="shared" si="433"/>
        <v>0</v>
      </c>
      <c r="U741" s="54">
        <f t="shared" si="433"/>
        <v>0</v>
      </c>
      <c r="V741" s="54"/>
      <c r="W741" s="54"/>
      <c r="X741" s="54">
        <f>X737-X738-X739-X740</f>
        <v>0</v>
      </c>
      <c r="Y741" s="54">
        <f t="shared" si="433"/>
        <v>0</v>
      </c>
      <c r="Z741" s="54">
        <f t="shared" si="433"/>
        <v>0</v>
      </c>
      <c r="AA741" s="54">
        <f t="shared" si="433"/>
        <v>0</v>
      </c>
      <c r="AB741" s="54">
        <f t="shared" si="433"/>
        <v>0</v>
      </c>
      <c r="AC741" s="54">
        <f t="shared" si="433"/>
        <v>0</v>
      </c>
      <c r="AD741" s="54">
        <f t="shared" si="433"/>
        <v>527.2000000000002</v>
      </c>
      <c r="AE741" s="54">
        <f t="shared" si="433"/>
        <v>0</v>
      </c>
      <c r="AF741" s="54">
        <f t="shared" si="433"/>
        <v>0</v>
      </c>
      <c r="AG741" s="54">
        <f t="shared" si="433"/>
        <v>0</v>
      </c>
      <c r="AH741" s="54">
        <f t="shared" si="433"/>
        <v>0</v>
      </c>
      <c r="AI741" s="54">
        <f t="shared" si="433"/>
        <v>0</v>
      </c>
      <c r="AJ741" s="54">
        <f t="shared" si="433"/>
        <v>0</v>
      </c>
      <c r="AK741" s="54">
        <f t="shared" si="433"/>
        <v>0</v>
      </c>
      <c r="AL741" s="54">
        <f t="shared" si="433"/>
        <v>0</v>
      </c>
      <c r="AM741" s="54">
        <f t="shared" si="433"/>
        <v>0</v>
      </c>
      <c r="AN741" s="54">
        <f t="shared" si="433"/>
        <v>0</v>
      </c>
      <c r="AO741" s="54">
        <f t="shared" si="433"/>
        <v>0</v>
      </c>
      <c r="AP741" s="54">
        <f t="shared" si="433"/>
        <v>0</v>
      </c>
      <c r="AQ741" s="54">
        <f t="shared" si="433"/>
        <v>0</v>
      </c>
      <c r="AR741" s="49">
        <f t="shared" si="427"/>
        <v>3694.600000000001</v>
      </c>
      <c r="AS741" s="1"/>
      <c r="AT741" s="46"/>
      <c r="AU741" s="46"/>
      <c r="AV741" s="46"/>
      <c r="AW741" s="46"/>
      <c r="AX741" s="46"/>
      <c r="AY741" s="46"/>
    </row>
    <row r="742" spans="4:51" ht="15.75" hidden="1">
      <c r="D742" s="41"/>
      <c r="E742" s="49"/>
      <c r="F742" s="58"/>
      <c r="G742" s="58"/>
      <c r="H742" s="58"/>
      <c r="I742" s="58"/>
      <c r="J742" s="58"/>
      <c r="K742" s="55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  <c r="AA742" s="56"/>
      <c r="AB742" s="56"/>
      <c r="AC742" s="56"/>
      <c r="AD742" s="56"/>
      <c r="AE742" s="56"/>
      <c r="AF742" s="56"/>
      <c r="AG742" s="56"/>
      <c r="AH742" s="56"/>
      <c r="AI742" s="56"/>
      <c r="AJ742" s="56"/>
      <c r="AK742" s="56"/>
      <c r="AL742" s="56"/>
      <c r="AM742" s="56"/>
      <c r="AN742" s="56"/>
      <c r="AO742" s="56"/>
      <c r="AP742" s="56"/>
      <c r="AQ742" s="56"/>
      <c r="AR742" s="49">
        <f t="shared" si="427"/>
        <v>0</v>
      </c>
      <c r="AT742" s="46"/>
      <c r="AU742" s="46"/>
      <c r="AV742" s="46"/>
      <c r="AW742" s="46"/>
      <c r="AX742" s="46"/>
      <c r="AY742" s="46"/>
    </row>
    <row r="743" spans="4:51" ht="15.75" hidden="1">
      <c r="D743" s="41"/>
      <c r="E743" s="49"/>
      <c r="F743" s="58"/>
      <c r="G743" s="58"/>
      <c r="H743" s="58"/>
      <c r="I743" s="58"/>
      <c r="J743" s="58"/>
      <c r="K743" s="55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  <c r="AA743" s="56"/>
      <c r="AB743" s="56"/>
      <c r="AC743" s="56"/>
      <c r="AD743" s="56"/>
      <c r="AE743" s="56"/>
      <c r="AF743" s="56"/>
      <c r="AG743" s="56"/>
      <c r="AH743" s="56"/>
      <c r="AI743" s="56"/>
      <c r="AJ743" s="56"/>
      <c r="AK743" s="56"/>
      <c r="AL743" s="56"/>
      <c r="AM743" s="56"/>
      <c r="AN743" s="56"/>
      <c r="AO743" s="56"/>
      <c r="AP743" s="56"/>
      <c r="AQ743" s="56"/>
      <c r="AR743" s="49">
        <f t="shared" si="427"/>
        <v>0</v>
      </c>
      <c r="AT743" s="46"/>
      <c r="AU743" s="46"/>
      <c r="AV743" s="46"/>
      <c r="AW743" s="46"/>
      <c r="AX743" s="46"/>
      <c r="AY743" s="46"/>
    </row>
    <row r="744" spans="4:51" ht="63.75" customHeight="1">
      <c r="D744" s="57">
        <v>70735</v>
      </c>
      <c r="E744" s="48" t="s">
        <v>124</v>
      </c>
      <c r="F744" s="49"/>
      <c r="G744" s="49"/>
      <c r="H744" s="49"/>
      <c r="I744" s="49"/>
      <c r="J744" s="49"/>
      <c r="K744" s="50">
        <v>2140.8</v>
      </c>
      <c r="L744" s="49">
        <v>369.3</v>
      </c>
      <c r="M744" s="49">
        <v>975</v>
      </c>
      <c r="N744" s="49"/>
      <c r="O744" s="49"/>
      <c r="P744" s="49"/>
      <c r="Q744" s="49"/>
      <c r="R744" s="49"/>
      <c r="S744" s="49"/>
      <c r="T744" s="49"/>
      <c r="U744" s="49"/>
      <c r="V744" s="49"/>
      <c r="W744" s="49">
        <v>170</v>
      </c>
      <c r="X744" s="49"/>
      <c r="Y744" s="49"/>
      <c r="Z744" s="49"/>
      <c r="AA744" s="49"/>
      <c r="AB744" s="49"/>
      <c r="AC744" s="49"/>
      <c r="AD744" s="49">
        <v>351.7</v>
      </c>
      <c r="AE744" s="49"/>
      <c r="AF744" s="49"/>
      <c r="AG744" s="49"/>
      <c r="AH744" s="49"/>
      <c r="AI744" s="49"/>
      <c r="AJ744" s="49"/>
      <c r="AK744" s="49"/>
      <c r="AL744" s="49"/>
      <c r="AM744" s="49"/>
      <c r="AN744" s="49"/>
      <c r="AO744" s="49"/>
      <c r="AP744" s="49">
        <v>0</v>
      </c>
      <c r="AQ744" s="49">
        <v>0</v>
      </c>
      <c r="AR744" s="49">
        <f t="shared" si="427"/>
        <v>4006.8</v>
      </c>
      <c r="AS744" s="1"/>
      <c r="AT744" s="46">
        <f t="shared" si="416"/>
        <v>178.4</v>
      </c>
      <c r="AU744" s="46">
        <f t="shared" si="416"/>
        <v>30.775000000000002</v>
      </c>
      <c r="AV744" s="46">
        <f t="shared" si="416"/>
        <v>81.25</v>
      </c>
      <c r="AW744" s="46">
        <f>W744/12</f>
        <v>14.166666666666666</v>
      </c>
      <c r="AX744" s="46">
        <f>AD744/12</f>
        <v>29.308333333333334</v>
      </c>
      <c r="AY744" s="46"/>
    </row>
    <row r="745" spans="4:51" s="1" customFormat="1" ht="0.75" customHeight="1">
      <c r="D745" s="51"/>
      <c r="E745" s="52" t="s">
        <v>22</v>
      </c>
      <c r="F745" s="49"/>
      <c r="G745" s="49"/>
      <c r="H745" s="49"/>
      <c r="I745" s="49"/>
      <c r="J745" s="49"/>
      <c r="K745" s="53">
        <f>ROUND((K744*K$2/100),1)</f>
        <v>449.6</v>
      </c>
      <c r="L745" s="53">
        <f>ROUND((L744*L$2/100),1)</f>
        <v>75.3</v>
      </c>
      <c r="M745" s="53"/>
      <c r="N745" s="53">
        <f>ROUND((N744*N$2/100),1)</f>
        <v>0</v>
      </c>
      <c r="O745" s="53">
        <f>ROUND((O744*O$2/100),1)</f>
        <v>0</v>
      </c>
      <c r="P745" s="54">
        <f aca="true" t="shared" si="434" ref="P745:AQ745">ROUND((P744*P$2/100),1)</f>
        <v>0</v>
      </c>
      <c r="Q745" s="53">
        <f t="shared" si="434"/>
        <v>0</v>
      </c>
      <c r="R745" s="53">
        <f t="shared" si="434"/>
        <v>0</v>
      </c>
      <c r="S745" s="54">
        <f t="shared" si="434"/>
        <v>0</v>
      </c>
      <c r="T745" s="53">
        <f t="shared" si="434"/>
        <v>0</v>
      </c>
      <c r="U745" s="53">
        <f t="shared" si="434"/>
        <v>0</v>
      </c>
      <c r="V745" s="53"/>
      <c r="W745" s="53"/>
      <c r="X745" s="54">
        <f t="shared" si="434"/>
        <v>0</v>
      </c>
      <c r="Y745" s="53">
        <f t="shared" si="434"/>
        <v>0</v>
      </c>
      <c r="Z745" s="54">
        <f t="shared" si="434"/>
        <v>0</v>
      </c>
      <c r="AA745" s="53">
        <f t="shared" si="434"/>
        <v>0</v>
      </c>
      <c r="AB745" s="54">
        <f t="shared" si="434"/>
        <v>0</v>
      </c>
      <c r="AC745" s="54">
        <f t="shared" si="434"/>
        <v>0</v>
      </c>
      <c r="AD745" s="53">
        <f t="shared" si="434"/>
        <v>182.5</v>
      </c>
      <c r="AE745" s="54">
        <f>ROUND((AE744*AE$2/100),1)</f>
        <v>0</v>
      </c>
      <c r="AF745" s="54">
        <f t="shared" si="434"/>
        <v>0</v>
      </c>
      <c r="AG745" s="54">
        <f t="shared" si="434"/>
        <v>0</v>
      </c>
      <c r="AH745" s="54">
        <f t="shared" si="434"/>
        <v>0</v>
      </c>
      <c r="AI745" s="54">
        <f t="shared" si="434"/>
        <v>0</v>
      </c>
      <c r="AJ745" s="54">
        <f t="shared" si="434"/>
        <v>0</v>
      </c>
      <c r="AK745" s="54">
        <f t="shared" si="434"/>
        <v>0</v>
      </c>
      <c r="AL745" s="54">
        <f t="shared" si="434"/>
        <v>0</v>
      </c>
      <c r="AM745" s="54">
        <f t="shared" si="434"/>
        <v>0</v>
      </c>
      <c r="AN745" s="54">
        <f t="shared" si="434"/>
        <v>0</v>
      </c>
      <c r="AO745" s="54">
        <f t="shared" si="434"/>
        <v>0</v>
      </c>
      <c r="AP745" s="54">
        <f t="shared" si="434"/>
        <v>0</v>
      </c>
      <c r="AQ745" s="54">
        <f t="shared" si="434"/>
        <v>0</v>
      </c>
      <c r="AR745" s="49">
        <f t="shared" si="427"/>
        <v>707.4</v>
      </c>
      <c r="AS745" s="1" t="b">
        <f>SUM(K744:AQ744)=AR744</f>
        <v>1</v>
      </c>
      <c r="AT745" s="46"/>
      <c r="AU745" s="46"/>
      <c r="AV745" s="46"/>
      <c r="AW745" s="46"/>
      <c r="AX745" s="46"/>
      <c r="AY745" s="46"/>
    </row>
    <row r="746" spans="4:51" s="1" customFormat="1" ht="15.75" hidden="1">
      <c r="D746" s="51"/>
      <c r="E746" s="52" t="s">
        <v>23</v>
      </c>
      <c r="F746" s="49"/>
      <c r="G746" s="49"/>
      <c r="H746" s="49"/>
      <c r="I746" s="49"/>
      <c r="J746" s="49"/>
      <c r="K746" s="53">
        <f>ROUND((K744*K$3/100),1)</f>
        <v>689.3</v>
      </c>
      <c r="L746" s="53">
        <f>ROUND((L744*L$3/100),1)</f>
        <v>128.5</v>
      </c>
      <c r="M746" s="53"/>
      <c r="N746" s="53">
        <f>ROUND((N744*N$3/100),1)</f>
        <v>0</v>
      </c>
      <c r="O746" s="53">
        <f>ROUND((O744*O$3/100),1)</f>
        <v>0</v>
      </c>
      <c r="P746" s="54">
        <f aca="true" t="shared" si="435" ref="P746:AQ746">ROUND((P744*P$3/100),1)</f>
        <v>0</v>
      </c>
      <c r="Q746" s="53">
        <f t="shared" si="435"/>
        <v>0</v>
      </c>
      <c r="R746" s="53">
        <f t="shared" si="435"/>
        <v>0</v>
      </c>
      <c r="S746" s="54">
        <f t="shared" si="435"/>
        <v>0</v>
      </c>
      <c r="T746" s="53">
        <f t="shared" si="435"/>
        <v>0</v>
      </c>
      <c r="U746" s="53">
        <f t="shared" si="435"/>
        <v>0</v>
      </c>
      <c r="V746" s="53"/>
      <c r="W746" s="53"/>
      <c r="X746" s="54">
        <f t="shared" si="435"/>
        <v>0</v>
      </c>
      <c r="Y746" s="53">
        <f t="shared" si="435"/>
        <v>0</v>
      </c>
      <c r="Z746" s="54">
        <f t="shared" si="435"/>
        <v>0</v>
      </c>
      <c r="AA746" s="53">
        <f t="shared" si="435"/>
        <v>0</v>
      </c>
      <c r="AB746" s="54">
        <f t="shared" si="435"/>
        <v>0</v>
      </c>
      <c r="AC746" s="54">
        <f t="shared" si="435"/>
        <v>0</v>
      </c>
      <c r="AD746" s="53">
        <f t="shared" si="435"/>
        <v>60.5</v>
      </c>
      <c r="AE746" s="54">
        <f>ROUND((AE744*AE$3/100),1)</f>
        <v>0</v>
      </c>
      <c r="AF746" s="54">
        <f t="shared" si="435"/>
        <v>0</v>
      </c>
      <c r="AG746" s="54">
        <f t="shared" si="435"/>
        <v>0</v>
      </c>
      <c r="AH746" s="54">
        <f t="shared" si="435"/>
        <v>0</v>
      </c>
      <c r="AI746" s="54">
        <f t="shared" si="435"/>
        <v>0</v>
      </c>
      <c r="AJ746" s="54">
        <f t="shared" si="435"/>
        <v>0</v>
      </c>
      <c r="AK746" s="54">
        <f t="shared" si="435"/>
        <v>0</v>
      </c>
      <c r="AL746" s="54">
        <f t="shared" si="435"/>
        <v>0</v>
      </c>
      <c r="AM746" s="54">
        <f t="shared" si="435"/>
        <v>0</v>
      </c>
      <c r="AN746" s="54">
        <f t="shared" si="435"/>
        <v>0</v>
      </c>
      <c r="AO746" s="54">
        <f t="shared" si="435"/>
        <v>0</v>
      </c>
      <c r="AP746" s="54">
        <f t="shared" si="435"/>
        <v>0</v>
      </c>
      <c r="AQ746" s="54">
        <f t="shared" si="435"/>
        <v>0</v>
      </c>
      <c r="AR746" s="49">
        <f t="shared" si="427"/>
        <v>878.3</v>
      </c>
      <c r="AT746" s="46"/>
      <c r="AU746" s="46"/>
      <c r="AV746" s="46"/>
      <c r="AW746" s="46"/>
      <c r="AX746" s="46"/>
      <c r="AY746" s="46"/>
    </row>
    <row r="747" spans="4:51" s="1" customFormat="1" ht="15.75" hidden="1">
      <c r="D747" s="51"/>
      <c r="E747" s="52" t="s">
        <v>24</v>
      </c>
      <c r="F747" s="49"/>
      <c r="G747" s="49"/>
      <c r="H747" s="49"/>
      <c r="I747" s="49"/>
      <c r="J747" s="49"/>
      <c r="K747" s="53">
        <f>ROUND((K744*K$4/100),1)</f>
        <v>408.9</v>
      </c>
      <c r="L747" s="53">
        <f>ROUND((L744*L$4/100),1)</f>
        <v>68.3</v>
      </c>
      <c r="M747" s="53"/>
      <c r="N747" s="53">
        <f>ROUND((N744*N$4/100),1)</f>
        <v>0</v>
      </c>
      <c r="O747" s="53">
        <f>ROUND((O744*O$4/100),1)</f>
        <v>0</v>
      </c>
      <c r="P747" s="54">
        <f aca="true" t="shared" si="436" ref="P747:AQ747">ROUND((P744*P$4/100),1)</f>
        <v>0</v>
      </c>
      <c r="Q747" s="53">
        <f t="shared" si="436"/>
        <v>0</v>
      </c>
      <c r="R747" s="53">
        <f t="shared" si="436"/>
        <v>0</v>
      </c>
      <c r="S747" s="54">
        <f t="shared" si="436"/>
        <v>0</v>
      </c>
      <c r="T747" s="53">
        <f>ROUND((T744*T$4/100),1)</f>
        <v>0</v>
      </c>
      <c r="U747" s="53">
        <f t="shared" si="436"/>
        <v>0</v>
      </c>
      <c r="V747" s="53"/>
      <c r="W747" s="53"/>
      <c r="X747" s="54">
        <f t="shared" si="436"/>
        <v>0</v>
      </c>
      <c r="Y747" s="53">
        <f t="shared" si="436"/>
        <v>0</v>
      </c>
      <c r="Z747" s="54">
        <f t="shared" si="436"/>
        <v>0</v>
      </c>
      <c r="AA747" s="53">
        <f t="shared" si="436"/>
        <v>0</v>
      </c>
      <c r="AB747" s="54">
        <f t="shared" si="436"/>
        <v>0</v>
      </c>
      <c r="AC747" s="54">
        <f t="shared" si="436"/>
        <v>0</v>
      </c>
      <c r="AD747" s="53">
        <f t="shared" si="436"/>
        <v>35.5</v>
      </c>
      <c r="AE747" s="54">
        <f>ROUND((AE744*AE$4/100),1)</f>
        <v>0</v>
      </c>
      <c r="AF747" s="54">
        <f t="shared" si="436"/>
        <v>0</v>
      </c>
      <c r="AG747" s="54">
        <f t="shared" si="436"/>
        <v>0</v>
      </c>
      <c r="AH747" s="54">
        <f t="shared" si="436"/>
        <v>0</v>
      </c>
      <c r="AI747" s="54">
        <f t="shared" si="436"/>
        <v>0</v>
      </c>
      <c r="AJ747" s="54">
        <f t="shared" si="436"/>
        <v>0</v>
      </c>
      <c r="AK747" s="54">
        <f t="shared" si="436"/>
        <v>0</v>
      </c>
      <c r="AL747" s="54">
        <f t="shared" si="436"/>
        <v>0</v>
      </c>
      <c r="AM747" s="54">
        <f t="shared" si="436"/>
        <v>0</v>
      </c>
      <c r="AN747" s="54">
        <f t="shared" si="436"/>
        <v>0</v>
      </c>
      <c r="AO747" s="54">
        <f t="shared" si="436"/>
        <v>0</v>
      </c>
      <c r="AP747" s="54">
        <f t="shared" si="436"/>
        <v>0</v>
      </c>
      <c r="AQ747" s="54">
        <f t="shared" si="436"/>
        <v>0</v>
      </c>
      <c r="AR747" s="49">
        <f t="shared" si="427"/>
        <v>512.7</v>
      </c>
      <c r="AT747" s="46"/>
      <c r="AU747" s="46"/>
      <c r="AV747" s="46"/>
      <c r="AW747" s="46"/>
      <c r="AX747" s="46"/>
      <c r="AY747" s="46"/>
    </row>
    <row r="748" spans="4:51" s="1" customFormat="1" ht="15.75" hidden="1">
      <c r="D748" s="51" t="s">
        <v>25</v>
      </c>
      <c r="E748" s="52" t="s">
        <v>26</v>
      </c>
      <c r="F748" s="49"/>
      <c r="G748" s="49"/>
      <c r="H748" s="49"/>
      <c r="I748" s="49"/>
      <c r="J748" s="49"/>
      <c r="K748" s="53">
        <f>K744-K745-K746-K747</f>
        <v>593.0000000000003</v>
      </c>
      <c r="L748" s="53">
        <f>L744-L745-L746-L747</f>
        <v>97.2</v>
      </c>
      <c r="M748" s="53"/>
      <c r="N748" s="53">
        <f>N744-N745-N746-N747</f>
        <v>0</v>
      </c>
      <c r="O748" s="53">
        <f>O744-O745-O746-O747</f>
        <v>0</v>
      </c>
      <c r="P748" s="54">
        <f aca="true" t="shared" si="437" ref="P748:AQ748">P744-P745-P746-P747</f>
        <v>0</v>
      </c>
      <c r="Q748" s="53">
        <f t="shared" si="437"/>
        <v>0</v>
      </c>
      <c r="R748" s="53">
        <f t="shared" si="437"/>
        <v>0</v>
      </c>
      <c r="S748" s="54">
        <f t="shared" si="437"/>
        <v>0</v>
      </c>
      <c r="T748" s="53">
        <f t="shared" si="437"/>
        <v>0</v>
      </c>
      <c r="U748" s="53">
        <f t="shared" si="437"/>
        <v>0</v>
      </c>
      <c r="V748" s="53"/>
      <c r="W748" s="53"/>
      <c r="X748" s="54">
        <f t="shared" si="437"/>
        <v>0</v>
      </c>
      <c r="Y748" s="53">
        <f t="shared" si="437"/>
        <v>0</v>
      </c>
      <c r="Z748" s="54">
        <f t="shared" si="437"/>
        <v>0</v>
      </c>
      <c r="AA748" s="53">
        <f t="shared" si="437"/>
        <v>0</v>
      </c>
      <c r="AB748" s="54">
        <f t="shared" si="437"/>
        <v>0</v>
      </c>
      <c r="AC748" s="54">
        <f t="shared" si="437"/>
        <v>0</v>
      </c>
      <c r="AD748" s="53">
        <f t="shared" si="437"/>
        <v>73.19999999999999</v>
      </c>
      <c r="AE748" s="54">
        <f>AE744-AE745-AE746-AE747</f>
        <v>0</v>
      </c>
      <c r="AF748" s="54">
        <f t="shared" si="437"/>
        <v>0</v>
      </c>
      <c r="AG748" s="54">
        <f t="shared" si="437"/>
        <v>0</v>
      </c>
      <c r="AH748" s="54">
        <f t="shared" si="437"/>
        <v>0</v>
      </c>
      <c r="AI748" s="54">
        <f t="shared" si="437"/>
        <v>0</v>
      </c>
      <c r="AJ748" s="54">
        <f t="shared" si="437"/>
        <v>0</v>
      </c>
      <c r="AK748" s="54">
        <f t="shared" si="437"/>
        <v>0</v>
      </c>
      <c r="AL748" s="54">
        <f t="shared" si="437"/>
        <v>0</v>
      </c>
      <c r="AM748" s="54">
        <f t="shared" si="437"/>
        <v>0</v>
      </c>
      <c r="AN748" s="54">
        <f t="shared" si="437"/>
        <v>0</v>
      </c>
      <c r="AO748" s="54">
        <f t="shared" si="437"/>
        <v>0</v>
      </c>
      <c r="AP748" s="54">
        <f t="shared" si="437"/>
        <v>0</v>
      </c>
      <c r="AQ748" s="54">
        <f t="shared" si="437"/>
        <v>0</v>
      </c>
      <c r="AR748" s="49">
        <f t="shared" si="427"/>
        <v>763.4000000000003</v>
      </c>
      <c r="AT748" s="46"/>
      <c r="AU748" s="46"/>
      <c r="AV748" s="46"/>
      <c r="AW748" s="46"/>
      <c r="AX748" s="46"/>
      <c r="AY748" s="46"/>
    </row>
    <row r="749" spans="4:51" s="1" customFormat="1" ht="15.75" hidden="1">
      <c r="D749" s="41"/>
      <c r="E749" s="49"/>
      <c r="F749" s="49"/>
      <c r="G749" s="49"/>
      <c r="H749" s="49"/>
      <c r="I749" s="49"/>
      <c r="J749" s="49"/>
      <c r="K749" s="55"/>
      <c r="L749" s="55"/>
      <c r="M749" s="55"/>
      <c r="N749" s="55"/>
      <c r="O749" s="55"/>
      <c r="P749" s="61"/>
      <c r="Q749" s="55"/>
      <c r="R749" s="55"/>
      <c r="S749" s="61"/>
      <c r="T749" s="55"/>
      <c r="U749" s="55"/>
      <c r="V749" s="55"/>
      <c r="W749" s="55"/>
      <c r="X749" s="61"/>
      <c r="Y749" s="55"/>
      <c r="Z749" s="61"/>
      <c r="AA749" s="55"/>
      <c r="AB749" s="61"/>
      <c r="AC749" s="61"/>
      <c r="AD749" s="55"/>
      <c r="AE749" s="61"/>
      <c r="AF749" s="61"/>
      <c r="AG749" s="61"/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  <c r="AR749" s="49">
        <f t="shared" si="427"/>
        <v>0</v>
      </c>
      <c r="AT749" s="46"/>
      <c r="AU749" s="46"/>
      <c r="AV749" s="46"/>
      <c r="AW749" s="46"/>
      <c r="AX749" s="46"/>
      <c r="AY749" s="46"/>
    </row>
    <row r="750" spans="4:51" s="1" customFormat="1" ht="16.5" customHeight="1" hidden="1">
      <c r="D750" s="41"/>
      <c r="E750" s="49"/>
      <c r="F750" s="49"/>
      <c r="G750" s="49"/>
      <c r="H750" s="49"/>
      <c r="I750" s="49"/>
      <c r="J750" s="49"/>
      <c r="K750" s="60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  <c r="AR750" s="49">
        <f t="shared" si="427"/>
        <v>0</v>
      </c>
      <c r="AT750" s="46"/>
      <c r="AU750" s="46"/>
      <c r="AV750" s="46"/>
      <c r="AW750" s="46"/>
      <c r="AX750" s="46"/>
      <c r="AY750" s="46"/>
    </row>
    <row r="751" spans="4:51" s="2" customFormat="1" ht="63">
      <c r="D751" s="57">
        <v>70735</v>
      </c>
      <c r="E751" s="48" t="s">
        <v>125</v>
      </c>
      <c r="F751" s="49"/>
      <c r="G751" s="49"/>
      <c r="H751" s="49"/>
      <c r="I751" s="49"/>
      <c r="J751" s="49"/>
      <c r="K751" s="50">
        <v>5722.1</v>
      </c>
      <c r="L751" s="49">
        <v>987</v>
      </c>
      <c r="M751" s="49">
        <v>2651</v>
      </c>
      <c r="N751" s="49"/>
      <c r="O751" s="49"/>
      <c r="P751" s="49"/>
      <c r="Q751" s="49"/>
      <c r="R751" s="49"/>
      <c r="S751" s="49"/>
      <c r="T751" s="49"/>
      <c r="U751" s="49"/>
      <c r="V751" s="49"/>
      <c r="W751" s="49">
        <v>430</v>
      </c>
      <c r="X751" s="49"/>
      <c r="Y751" s="49"/>
      <c r="Z751" s="49"/>
      <c r="AA751" s="49"/>
      <c r="AB751" s="49"/>
      <c r="AC751" s="49"/>
      <c r="AD751" s="49">
        <v>460</v>
      </c>
      <c r="AE751" s="49"/>
      <c r="AF751" s="49"/>
      <c r="AG751" s="49"/>
      <c r="AH751" s="49"/>
      <c r="AI751" s="49"/>
      <c r="AJ751" s="49"/>
      <c r="AK751" s="49"/>
      <c r="AL751" s="49"/>
      <c r="AM751" s="49"/>
      <c r="AN751" s="49"/>
      <c r="AO751" s="49"/>
      <c r="AP751" s="49">
        <v>0</v>
      </c>
      <c r="AQ751" s="49">
        <v>0</v>
      </c>
      <c r="AR751" s="49">
        <f t="shared" si="427"/>
        <v>10250.1</v>
      </c>
      <c r="AS751" s="1"/>
      <c r="AT751" s="46">
        <f t="shared" si="416"/>
        <v>476.8416666666667</v>
      </c>
      <c r="AU751" s="46">
        <f t="shared" si="416"/>
        <v>82.25</v>
      </c>
      <c r="AV751" s="46">
        <f t="shared" si="416"/>
        <v>220.91666666666666</v>
      </c>
      <c r="AW751" s="46">
        <f>W751/12</f>
        <v>35.833333333333336</v>
      </c>
      <c r="AX751" s="46">
        <f>AD751/12</f>
        <v>38.333333333333336</v>
      </c>
      <c r="AY751" s="46"/>
    </row>
    <row r="752" spans="4:51" s="1" customFormat="1" ht="15.75" hidden="1">
      <c r="D752" s="51"/>
      <c r="E752" s="52" t="s">
        <v>22</v>
      </c>
      <c r="F752" s="49"/>
      <c r="G752" s="49"/>
      <c r="H752" s="49"/>
      <c r="I752" s="49"/>
      <c r="J752" s="49"/>
      <c r="K752" s="53">
        <f aca="true" t="shared" si="438" ref="K752:AQ752">ROUND((K751*K$2/100),1)</f>
        <v>1201.6</v>
      </c>
      <c r="L752" s="54">
        <v>201.4</v>
      </c>
      <c r="M752" s="54"/>
      <c r="N752" s="54">
        <v>11.5</v>
      </c>
      <c r="O752" s="54">
        <f t="shared" si="438"/>
        <v>0</v>
      </c>
      <c r="P752" s="54">
        <f t="shared" si="438"/>
        <v>0</v>
      </c>
      <c r="Q752" s="54">
        <f t="shared" si="438"/>
        <v>0</v>
      </c>
      <c r="R752" s="54">
        <f t="shared" si="438"/>
        <v>0</v>
      </c>
      <c r="S752" s="54">
        <f t="shared" si="438"/>
        <v>0</v>
      </c>
      <c r="T752" s="54">
        <f t="shared" si="438"/>
        <v>0</v>
      </c>
      <c r="U752" s="54">
        <v>454.4</v>
      </c>
      <c r="V752" s="54"/>
      <c r="W752" s="54"/>
      <c r="X752" s="54">
        <f t="shared" si="438"/>
        <v>0</v>
      </c>
      <c r="Y752" s="54">
        <f t="shared" si="438"/>
        <v>0</v>
      </c>
      <c r="Z752" s="54">
        <f t="shared" si="438"/>
        <v>0</v>
      </c>
      <c r="AA752" s="54">
        <f t="shared" si="438"/>
        <v>0</v>
      </c>
      <c r="AB752" s="54">
        <f t="shared" si="438"/>
        <v>0</v>
      </c>
      <c r="AC752" s="54">
        <f t="shared" si="438"/>
        <v>0</v>
      </c>
      <c r="AD752" s="54">
        <v>238.8</v>
      </c>
      <c r="AE752" s="54">
        <f t="shared" si="438"/>
        <v>0</v>
      </c>
      <c r="AF752" s="54">
        <f t="shared" si="438"/>
        <v>0</v>
      </c>
      <c r="AG752" s="54">
        <f t="shared" si="438"/>
        <v>0</v>
      </c>
      <c r="AH752" s="54">
        <f t="shared" si="438"/>
        <v>0</v>
      </c>
      <c r="AI752" s="54">
        <f t="shared" si="438"/>
        <v>0</v>
      </c>
      <c r="AJ752" s="54">
        <f t="shared" si="438"/>
        <v>0</v>
      </c>
      <c r="AK752" s="54">
        <f t="shared" si="438"/>
        <v>0</v>
      </c>
      <c r="AL752" s="54">
        <f t="shared" si="438"/>
        <v>0</v>
      </c>
      <c r="AM752" s="54">
        <f t="shared" si="438"/>
        <v>0</v>
      </c>
      <c r="AN752" s="54">
        <f t="shared" si="438"/>
        <v>0</v>
      </c>
      <c r="AO752" s="54">
        <f t="shared" si="438"/>
        <v>0</v>
      </c>
      <c r="AP752" s="54">
        <f t="shared" si="438"/>
        <v>0</v>
      </c>
      <c r="AQ752" s="54">
        <f t="shared" si="438"/>
        <v>0</v>
      </c>
      <c r="AR752" s="49">
        <f t="shared" si="427"/>
        <v>1641.8</v>
      </c>
      <c r="AS752" s="1" t="b">
        <f>SUM(K751:AQ751)=AR751</f>
        <v>1</v>
      </c>
      <c r="AT752" s="46"/>
      <c r="AU752" s="46"/>
      <c r="AV752" s="46"/>
      <c r="AW752" s="46"/>
      <c r="AX752" s="46"/>
      <c r="AY752" s="46"/>
    </row>
    <row r="753" spans="4:51" s="1" customFormat="1" ht="15.75" hidden="1">
      <c r="D753" s="51"/>
      <c r="E753" s="52" t="s">
        <v>23</v>
      </c>
      <c r="F753" s="49"/>
      <c r="G753" s="49"/>
      <c r="H753" s="49"/>
      <c r="I753" s="49"/>
      <c r="J753" s="49"/>
      <c r="K753" s="53">
        <v>1842.6</v>
      </c>
      <c r="L753" s="54">
        <f aca="true" t="shared" si="439" ref="L753:AQ753">ROUND((L751*L$3/100),1)</f>
        <v>343.5</v>
      </c>
      <c r="M753" s="54"/>
      <c r="N753" s="54">
        <v>21.3</v>
      </c>
      <c r="O753" s="54">
        <v>5.6</v>
      </c>
      <c r="P753" s="54">
        <f t="shared" si="439"/>
        <v>0</v>
      </c>
      <c r="Q753" s="54">
        <f t="shared" si="439"/>
        <v>0</v>
      </c>
      <c r="R753" s="54">
        <f t="shared" si="439"/>
        <v>0</v>
      </c>
      <c r="S753" s="54">
        <f t="shared" si="439"/>
        <v>0</v>
      </c>
      <c r="T753" s="54">
        <v>65.2</v>
      </c>
      <c r="U753" s="54">
        <v>621.6</v>
      </c>
      <c r="V753" s="54"/>
      <c r="W753" s="54"/>
      <c r="X753" s="54">
        <f t="shared" si="439"/>
        <v>0</v>
      </c>
      <c r="Y753" s="54"/>
      <c r="Z753" s="54">
        <f t="shared" si="439"/>
        <v>0</v>
      </c>
      <c r="AA753" s="54">
        <f t="shared" si="439"/>
        <v>0</v>
      </c>
      <c r="AB753" s="54">
        <f t="shared" si="439"/>
        <v>0</v>
      </c>
      <c r="AC753" s="54">
        <f t="shared" si="439"/>
        <v>0</v>
      </c>
      <c r="AD753" s="54">
        <f t="shared" si="439"/>
        <v>79.1</v>
      </c>
      <c r="AE753" s="54">
        <f t="shared" si="439"/>
        <v>0</v>
      </c>
      <c r="AF753" s="54">
        <f t="shared" si="439"/>
        <v>0</v>
      </c>
      <c r="AG753" s="54">
        <f t="shared" si="439"/>
        <v>0</v>
      </c>
      <c r="AH753" s="54">
        <f t="shared" si="439"/>
        <v>0</v>
      </c>
      <c r="AI753" s="54">
        <f t="shared" si="439"/>
        <v>0</v>
      </c>
      <c r="AJ753" s="54">
        <f t="shared" si="439"/>
        <v>0</v>
      </c>
      <c r="AK753" s="54">
        <f t="shared" si="439"/>
        <v>0</v>
      </c>
      <c r="AL753" s="54">
        <f t="shared" si="439"/>
        <v>0</v>
      </c>
      <c r="AM753" s="54">
        <f t="shared" si="439"/>
        <v>0</v>
      </c>
      <c r="AN753" s="54">
        <f t="shared" si="439"/>
        <v>0</v>
      </c>
      <c r="AO753" s="54">
        <f t="shared" si="439"/>
        <v>0</v>
      </c>
      <c r="AP753" s="54">
        <f t="shared" si="439"/>
        <v>0</v>
      </c>
      <c r="AQ753" s="54">
        <f t="shared" si="439"/>
        <v>0</v>
      </c>
      <c r="AR753" s="49">
        <f t="shared" si="427"/>
        <v>2265.2</v>
      </c>
      <c r="AT753" s="46"/>
      <c r="AU753" s="46"/>
      <c r="AV753" s="46"/>
      <c r="AW753" s="46"/>
      <c r="AX753" s="46"/>
      <c r="AY753" s="46"/>
    </row>
    <row r="754" spans="4:51" s="1" customFormat="1" ht="15.75" hidden="1">
      <c r="D754" s="51"/>
      <c r="E754" s="52" t="s">
        <v>24</v>
      </c>
      <c r="F754" s="49"/>
      <c r="G754" s="49"/>
      <c r="H754" s="49"/>
      <c r="I754" s="49"/>
      <c r="J754" s="49"/>
      <c r="K754" s="53">
        <f>ROUND((K751*K$4/100),1)</f>
        <v>1092.9</v>
      </c>
      <c r="L754" s="54">
        <f aca="true" t="shared" si="440" ref="L754:AQ754">ROUND((L751*L$4/100),1)</f>
        <v>182.6</v>
      </c>
      <c r="M754" s="54"/>
      <c r="N754" s="54">
        <v>19.8</v>
      </c>
      <c r="O754" s="54">
        <f t="shared" si="440"/>
        <v>0</v>
      </c>
      <c r="P754" s="54">
        <f t="shared" si="440"/>
        <v>0</v>
      </c>
      <c r="Q754" s="54">
        <f t="shared" si="440"/>
        <v>0</v>
      </c>
      <c r="R754" s="54">
        <f t="shared" si="440"/>
        <v>0</v>
      </c>
      <c r="S754" s="54">
        <f t="shared" si="440"/>
        <v>0</v>
      </c>
      <c r="T754" s="54">
        <f t="shared" si="440"/>
        <v>0</v>
      </c>
      <c r="U754" s="54">
        <f t="shared" si="440"/>
        <v>0</v>
      </c>
      <c r="V754" s="54"/>
      <c r="W754" s="54"/>
      <c r="X754" s="54">
        <f t="shared" si="440"/>
        <v>0</v>
      </c>
      <c r="Y754" s="54"/>
      <c r="Z754" s="54">
        <f t="shared" si="440"/>
        <v>0</v>
      </c>
      <c r="AA754" s="54">
        <f t="shared" si="440"/>
        <v>0</v>
      </c>
      <c r="AB754" s="54">
        <f t="shared" si="440"/>
        <v>0</v>
      </c>
      <c r="AC754" s="54">
        <f t="shared" si="440"/>
        <v>0</v>
      </c>
      <c r="AD754" s="54">
        <f t="shared" si="440"/>
        <v>46.5</v>
      </c>
      <c r="AE754" s="54">
        <f t="shared" si="440"/>
        <v>0</v>
      </c>
      <c r="AF754" s="54">
        <f t="shared" si="440"/>
        <v>0</v>
      </c>
      <c r="AG754" s="54">
        <f t="shared" si="440"/>
        <v>0</v>
      </c>
      <c r="AH754" s="54">
        <f t="shared" si="440"/>
        <v>0</v>
      </c>
      <c r="AI754" s="54">
        <f t="shared" si="440"/>
        <v>0</v>
      </c>
      <c r="AJ754" s="54">
        <f t="shared" si="440"/>
        <v>0</v>
      </c>
      <c r="AK754" s="54">
        <f t="shared" si="440"/>
        <v>0</v>
      </c>
      <c r="AL754" s="54">
        <f t="shared" si="440"/>
        <v>0</v>
      </c>
      <c r="AM754" s="54">
        <f t="shared" si="440"/>
        <v>0</v>
      </c>
      <c r="AN754" s="54">
        <f t="shared" si="440"/>
        <v>0</v>
      </c>
      <c r="AO754" s="54">
        <f t="shared" si="440"/>
        <v>0</v>
      </c>
      <c r="AP754" s="54">
        <f t="shared" si="440"/>
        <v>0</v>
      </c>
      <c r="AQ754" s="54">
        <f t="shared" si="440"/>
        <v>0</v>
      </c>
      <c r="AR754" s="49">
        <f t="shared" si="427"/>
        <v>1322</v>
      </c>
      <c r="AT754" s="46"/>
      <c r="AU754" s="46"/>
      <c r="AV754" s="46"/>
      <c r="AW754" s="46"/>
      <c r="AX754" s="46"/>
      <c r="AY754" s="46"/>
    </row>
    <row r="755" spans="4:51" s="1" customFormat="1" ht="15.75" hidden="1">
      <c r="D755" s="51" t="s">
        <v>25</v>
      </c>
      <c r="E755" s="52" t="s">
        <v>26</v>
      </c>
      <c r="F755" s="49"/>
      <c r="G755" s="49"/>
      <c r="H755" s="49"/>
      <c r="I755" s="49"/>
      <c r="J755" s="49"/>
      <c r="K755" s="53">
        <f>K751-K752-K753-K754</f>
        <v>1585</v>
      </c>
      <c r="L755" s="54">
        <f aca="true" t="shared" si="441" ref="L755:AQ755">L751-L752-L753-L754</f>
        <v>259.5</v>
      </c>
      <c r="M755" s="54"/>
      <c r="N755" s="54">
        <f t="shared" si="441"/>
        <v>-52.599999999999994</v>
      </c>
      <c r="O755" s="54">
        <f t="shared" si="441"/>
        <v>-5.6</v>
      </c>
      <c r="P755" s="54">
        <f t="shared" si="441"/>
        <v>0</v>
      </c>
      <c r="Q755" s="54">
        <f t="shared" si="441"/>
        <v>0</v>
      </c>
      <c r="R755" s="54">
        <f t="shared" si="441"/>
        <v>0</v>
      </c>
      <c r="S755" s="54">
        <f t="shared" si="441"/>
        <v>0</v>
      </c>
      <c r="T755" s="54">
        <f t="shared" si="441"/>
        <v>-65.2</v>
      </c>
      <c r="U755" s="54">
        <v>730.6</v>
      </c>
      <c r="V755" s="54"/>
      <c r="W755" s="54"/>
      <c r="X755" s="54">
        <f t="shared" si="441"/>
        <v>0</v>
      </c>
      <c r="Y755" s="54">
        <f t="shared" si="441"/>
        <v>0</v>
      </c>
      <c r="Z755" s="54">
        <f t="shared" si="441"/>
        <v>0</v>
      </c>
      <c r="AA755" s="54">
        <f t="shared" si="441"/>
        <v>0</v>
      </c>
      <c r="AB755" s="54">
        <f t="shared" si="441"/>
        <v>0</v>
      </c>
      <c r="AC755" s="54">
        <f t="shared" si="441"/>
        <v>0</v>
      </c>
      <c r="AD755" s="54">
        <f t="shared" si="441"/>
        <v>95.6</v>
      </c>
      <c r="AE755" s="54">
        <f t="shared" si="441"/>
        <v>0</v>
      </c>
      <c r="AF755" s="54">
        <f t="shared" si="441"/>
        <v>0</v>
      </c>
      <c r="AG755" s="54">
        <f t="shared" si="441"/>
        <v>0</v>
      </c>
      <c r="AH755" s="54">
        <f t="shared" si="441"/>
        <v>0</v>
      </c>
      <c r="AI755" s="54">
        <f t="shared" si="441"/>
        <v>0</v>
      </c>
      <c r="AJ755" s="54">
        <f t="shared" si="441"/>
        <v>0</v>
      </c>
      <c r="AK755" s="54">
        <f t="shared" si="441"/>
        <v>0</v>
      </c>
      <c r="AL755" s="54">
        <f t="shared" si="441"/>
        <v>0</v>
      </c>
      <c r="AM755" s="54">
        <f t="shared" si="441"/>
        <v>0</v>
      </c>
      <c r="AN755" s="54">
        <f t="shared" si="441"/>
        <v>0</v>
      </c>
      <c r="AO755" s="54">
        <f t="shared" si="441"/>
        <v>0</v>
      </c>
      <c r="AP755" s="54">
        <f t="shared" si="441"/>
        <v>0</v>
      </c>
      <c r="AQ755" s="54">
        <f t="shared" si="441"/>
        <v>0</v>
      </c>
      <c r="AR755" s="49">
        <f t="shared" si="427"/>
        <v>1940.1</v>
      </c>
      <c r="AT755" s="46"/>
      <c r="AU755" s="46"/>
      <c r="AV755" s="46"/>
      <c r="AW755" s="46"/>
      <c r="AX755" s="46"/>
      <c r="AY755" s="46"/>
    </row>
    <row r="756" spans="4:51" s="1" customFormat="1" ht="15.75" hidden="1">
      <c r="D756" s="41"/>
      <c r="E756" s="49"/>
      <c r="F756" s="49"/>
      <c r="G756" s="49"/>
      <c r="H756" s="49"/>
      <c r="I756" s="49"/>
      <c r="J756" s="49"/>
      <c r="K756" s="60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  <c r="AR756" s="49">
        <f t="shared" si="427"/>
        <v>0</v>
      </c>
      <c r="AT756" s="46"/>
      <c r="AU756" s="46"/>
      <c r="AV756" s="46"/>
      <c r="AW756" s="46"/>
      <c r="AX756" s="46"/>
      <c r="AY756" s="46"/>
    </row>
    <row r="757" spans="4:51" s="1" customFormat="1" ht="6" customHeight="1" hidden="1">
      <c r="D757" s="41"/>
      <c r="E757" s="49"/>
      <c r="F757" s="49"/>
      <c r="G757" s="49"/>
      <c r="H757" s="49"/>
      <c r="I757" s="49"/>
      <c r="J757" s="49"/>
      <c r="K757" s="60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  <c r="AR757" s="49">
        <f t="shared" si="427"/>
        <v>0</v>
      </c>
      <c r="AT757" s="46"/>
      <c r="AU757" s="46"/>
      <c r="AV757" s="46"/>
      <c r="AW757" s="46"/>
      <c r="AX757" s="46"/>
      <c r="AY757" s="46"/>
    </row>
    <row r="758" spans="4:51" s="2" customFormat="1" ht="47.25">
      <c r="D758" s="57">
        <v>70742</v>
      </c>
      <c r="E758" s="48" t="s">
        <v>126</v>
      </c>
      <c r="F758" s="49"/>
      <c r="G758" s="49"/>
      <c r="H758" s="49"/>
      <c r="I758" s="49"/>
      <c r="J758" s="49"/>
      <c r="K758" s="50">
        <v>4376.8</v>
      </c>
      <c r="L758" s="49">
        <v>755</v>
      </c>
      <c r="M758" s="49">
        <v>1520</v>
      </c>
      <c r="N758" s="49"/>
      <c r="O758" s="49"/>
      <c r="P758" s="49"/>
      <c r="Q758" s="49"/>
      <c r="R758" s="49"/>
      <c r="S758" s="49"/>
      <c r="T758" s="49"/>
      <c r="U758" s="49"/>
      <c r="V758" s="49"/>
      <c r="W758" s="49">
        <v>40</v>
      </c>
      <c r="X758" s="49"/>
      <c r="Y758" s="49"/>
      <c r="Z758" s="49"/>
      <c r="AA758" s="49"/>
      <c r="AB758" s="49"/>
      <c r="AC758" s="49"/>
      <c r="AD758" s="49">
        <v>190</v>
      </c>
      <c r="AE758" s="49"/>
      <c r="AF758" s="49"/>
      <c r="AG758" s="49"/>
      <c r="AH758" s="49"/>
      <c r="AI758" s="49"/>
      <c r="AJ758" s="49"/>
      <c r="AK758" s="49"/>
      <c r="AL758" s="49"/>
      <c r="AM758" s="49"/>
      <c r="AN758" s="49"/>
      <c r="AO758" s="49"/>
      <c r="AP758" s="49">
        <v>0</v>
      </c>
      <c r="AQ758" s="49">
        <v>0</v>
      </c>
      <c r="AR758" s="49">
        <f t="shared" si="427"/>
        <v>6881.8</v>
      </c>
      <c r="AS758" s="1"/>
      <c r="AT758" s="46">
        <f t="shared" si="416"/>
        <v>364.73333333333335</v>
      </c>
      <c r="AU758" s="46">
        <f t="shared" si="416"/>
        <v>62.916666666666664</v>
      </c>
      <c r="AV758" s="46">
        <f t="shared" si="416"/>
        <v>126.66666666666667</v>
      </c>
      <c r="AW758" s="46">
        <f>W758/12</f>
        <v>3.3333333333333335</v>
      </c>
      <c r="AX758" s="46">
        <f>AD758/12</f>
        <v>15.833333333333334</v>
      </c>
      <c r="AY758" s="46"/>
    </row>
    <row r="759" spans="4:51" s="1" customFormat="1" ht="0" customHeight="1" hidden="1">
      <c r="D759" s="51"/>
      <c r="E759" s="52" t="s">
        <v>22</v>
      </c>
      <c r="F759" s="49"/>
      <c r="G759" s="49"/>
      <c r="H759" s="49"/>
      <c r="I759" s="49"/>
      <c r="J759" s="49"/>
      <c r="K759" s="53">
        <f aca="true" t="shared" si="442" ref="K759:AQ759">ROUND((K758*K$2/100),1)</f>
        <v>919.1</v>
      </c>
      <c r="L759" s="54">
        <f t="shared" si="442"/>
        <v>154</v>
      </c>
      <c r="M759" s="54"/>
      <c r="N759" s="54">
        <f t="shared" si="442"/>
        <v>0</v>
      </c>
      <c r="O759" s="54">
        <f t="shared" si="442"/>
        <v>0</v>
      </c>
      <c r="P759" s="54">
        <f t="shared" si="442"/>
        <v>0</v>
      </c>
      <c r="Q759" s="54">
        <f t="shared" si="442"/>
        <v>0</v>
      </c>
      <c r="R759" s="54">
        <f t="shared" si="442"/>
        <v>0</v>
      </c>
      <c r="S759" s="54">
        <f t="shared" si="442"/>
        <v>0</v>
      </c>
      <c r="T759" s="54">
        <f t="shared" si="442"/>
        <v>0</v>
      </c>
      <c r="U759" s="54">
        <f t="shared" si="442"/>
        <v>0</v>
      </c>
      <c r="V759" s="54"/>
      <c r="W759" s="54"/>
      <c r="X759" s="54">
        <f t="shared" si="442"/>
        <v>0</v>
      </c>
      <c r="Y759" s="54">
        <f t="shared" si="442"/>
        <v>0</v>
      </c>
      <c r="Z759" s="54">
        <f t="shared" si="442"/>
        <v>0</v>
      </c>
      <c r="AA759" s="54">
        <f t="shared" si="442"/>
        <v>0</v>
      </c>
      <c r="AB759" s="54">
        <f t="shared" si="442"/>
        <v>0</v>
      </c>
      <c r="AC759" s="54">
        <f t="shared" si="442"/>
        <v>0</v>
      </c>
      <c r="AD759" s="54">
        <f t="shared" si="442"/>
        <v>98.6</v>
      </c>
      <c r="AE759" s="54">
        <f t="shared" si="442"/>
        <v>0</v>
      </c>
      <c r="AF759" s="54">
        <f t="shared" si="442"/>
        <v>0</v>
      </c>
      <c r="AG759" s="54">
        <f t="shared" si="442"/>
        <v>0</v>
      </c>
      <c r="AH759" s="54">
        <f t="shared" si="442"/>
        <v>0</v>
      </c>
      <c r="AI759" s="54">
        <f t="shared" si="442"/>
        <v>0</v>
      </c>
      <c r="AJ759" s="54">
        <f t="shared" si="442"/>
        <v>0</v>
      </c>
      <c r="AK759" s="54">
        <f t="shared" si="442"/>
        <v>0</v>
      </c>
      <c r="AL759" s="54">
        <f t="shared" si="442"/>
        <v>0</v>
      </c>
      <c r="AM759" s="54">
        <f t="shared" si="442"/>
        <v>0</v>
      </c>
      <c r="AN759" s="54">
        <f t="shared" si="442"/>
        <v>0</v>
      </c>
      <c r="AO759" s="54">
        <f t="shared" si="442"/>
        <v>0</v>
      </c>
      <c r="AP759" s="54">
        <f t="shared" si="442"/>
        <v>0</v>
      </c>
      <c r="AQ759" s="54">
        <f t="shared" si="442"/>
        <v>0</v>
      </c>
      <c r="AR759" s="49">
        <f t="shared" si="427"/>
        <v>1171.6999999999998</v>
      </c>
      <c r="AS759" s="1" t="b">
        <f>SUM(K758:AQ758)=AR758</f>
        <v>1</v>
      </c>
      <c r="AT759" s="46"/>
      <c r="AU759" s="46"/>
      <c r="AV759" s="46"/>
      <c r="AW759" s="46"/>
      <c r="AX759" s="46"/>
      <c r="AY759" s="46"/>
    </row>
    <row r="760" spans="4:51" s="1" customFormat="1" ht="15.75" hidden="1">
      <c r="D760" s="51"/>
      <c r="E760" s="52" t="s">
        <v>23</v>
      </c>
      <c r="F760" s="49"/>
      <c r="G760" s="49"/>
      <c r="H760" s="49"/>
      <c r="I760" s="49"/>
      <c r="J760" s="49"/>
      <c r="K760" s="53">
        <f aca="true" t="shared" si="443" ref="K760:AQ760">ROUND((K758*K$3/100),1)</f>
        <v>1409.3</v>
      </c>
      <c r="L760" s="54">
        <f t="shared" si="443"/>
        <v>262.7</v>
      </c>
      <c r="M760" s="54"/>
      <c r="N760" s="54">
        <f t="shared" si="443"/>
        <v>0</v>
      </c>
      <c r="O760" s="54">
        <f t="shared" si="443"/>
        <v>0</v>
      </c>
      <c r="P760" s="54">
        <f t="shared" si="443"/>
        <v>0</v>
      </c>
      <c r="Q760" s="54">
        <f t="shared" si="443"/>
        <v>0</v>
      </c>
      <c r="R760" s="54">
        <f t="shared" si="443"/>
        <v>0</v>
      </c>
      <c r="S760" s="54">
        <f t="shared" si="443"/>
        <v>0</v>
      </c>
      <c r="T760" s="54">
        <f t="shared" si="443"/>
        <v>0</v>
      </c>
      <c r="U760" s="54">
        <f t="shared" si="443"/>
        <v>0</v>
      </c>
      <c r="V760" s="54"/>
      <c r="W760" s="54"/>
      <c r="X760" s="54">
        <f t="shared" si="443"/>
        <v>0</v>
      </c>
      <c r="Y760" s="54">
        <f t="shared" si="443"/>
        <v>0</v>
      </c>
      <c r="Z760" s="54">
        <f t="shared" si="443"/>
        <v>0</v>
      </c>
      <c r="AA760" s="54">
        <f t="shared" si="443"/>
        <v>0</v>
      </c>
      <c r="AB760" s="54">
        <f t="shared" si="443"/>
        <v>0</v>
      </c>
      <c r="AC760" s="54">
        <f t="shared" si="443"/>
        <v>0</v>
      </c>
      <c r="AD760" s="54">
        <f t="shared" si="443"/>
        <v>32.7</v>
      </c>
      <c r="AE760" s="54">
        <f t="shared" si="443"/>
        <v>0</v>
      </c>
      <c r="AF760" s="54">
        <f t="shared" si="443"/>
        <v>0</v>
      </c>
      <c r="AG760" s="54">
        <f t="shared" si="443"/>
        <v>0</v>
      </c>
      <c r="AH760" s="54">
        <f t="shared" si="443"/>
        <v>0</v>
      </c>
      <c r="AI760" s="54">
        <f t="shared" si="443"/>
        <v>0</v>
      </c>
      <c r="AJ760" s="54">
        <f t="shared" si="443"/>
        <v>0</v>
      </c>
      <c r="AK760" s="54">
        <f t="shared" si="443"/>
        <v>0</v>
      </c>
      <c r="AL760" s="54">
        <f t="shared" si="443"/>
        <v>0</v>
      </c>
      <c r="AM760" s="54">
        <f t="shared" si="443"/>
        <v>0</v>
      </c>
      <c r="AN760" s="54">
        <f t="shared" si="443"/>
        <v>0</v>
      </c>
      <c r="AO760" s="54">
        <f t="shared" si="443"/>
        <v>0</v>
      </c>
      <c r="AP760" s="54">
        <f t="shared" si="443"/>
        <v>0</v>
      </c>
      <c r="AQ760" s="54">
        <f t="shared" si="443"/>
        <v>0</v>
      </c>
      <c r="AR760" s="49">
        <f t="shared" si="427"/>
        <v>1704.7</v>
      </c>
      <c r="AT760" s="46"/>
      <c r="AU760" s="46"/>
      <c r="AV760" s="46"/>
      <c r="AW760" s="46"/>
      <c r="AX760" s="46"/>
      <c r="AY760" s="46"/>
    </row>
    <row r="761" spans="4:51" s="1" customFormat="1" ht="15.75" hidden="1">
      <c r="D761" s="51"/>
      <c r="E761" s="52" t="s">
        <v>24</v>
      </c>
      <c r="F761" s="49"/>
      <c r="G761" s="49"/>
      <c r="H761" s="49"/>
      <c r="I761" s="49"/>
      <c r="J761" s="49"/>
      <c r="K761" s="53">
        <f aca="true" t="shared" si="444" ref="K761:AQ761">ROUND((K758*K$4/100),1)</f>
        <v>836</v>
      </c>
      <c r="L761" s="54">
        <f t="shared" si="444"/>
        <v>139.7</v>
      </c>
      <c r="M761" s="54"/>
      <c r="N761" s="54">
        <f t="shared" si="444"/>
        <v>0</v>
      </c>
      <c r="O761" s="54">
        <f t="shared" si="444"/>
        <v>0</v>
      </c>
      <c r="P761" s="54">
        <f t="shared" si="444"/>
        <v>0</v>
      </c>
      <c r="Q761" s="54">
        <f t="shared" si="444"/>
        <v>0</v>
      </c>
      <c r="R761" s="54">
        <f t="shared" si="444"/>
        <v>0</v>
      </c>
      <c r="S761" s="54">
        <f t="shared" si="444"/>
        <v>0</v>
      </c>
      <c r="T761" s="54">
        <f t="shared" si="444"/>
        <v>0</v>
      </c>
      <c r="U761" s="54">
        <f t="shared" si="444"/>
        <v>0</v>
      </c>
      <c r="V761" s="54"/>
      <c r="W761" s="54"/>
      <c r="X761" s="54">
        <f t="shared" si="444"/>
        <v>0</v>
      </c>
      <c r="Y761" s="54">
        <f t="shared" si="444"/>
        <v>0</v>
      </c>
      <c r="Z761" s="54">
        <f t="shared" si="444"/>
        <v>0</v>
      </c>
      <c r="AA761" s="54">
        <f t="shared" si="444"/>
        <v>0</v>
      </c>
      <c r="AB761" s="54">
        <f t="shared" si="444"/>
        <v>0</v>
      </c>
      <c r="AC761" s="54">
        <f t="shared" si="444"/>
        <v>0</v>
      </c>
      <c r="AD761" s="54">
        <f t="shared" si="444"/>
        <v>19.2</v>
      </c>
      <c r="AE761" s="54">
        <f t="shared" si="444"/>
        <v>0</v>
      </c>
      <c r="AF761" s="54">
        <f t="shared" si="444"/>
        <v>0</v>
      </c>
      <c r="AG761" s="54">
        <f t="shared" si="444"/>
        <v>0</v>
      </c>
      <c r="AH761" s="54">
        <f t="shared" si="444"/>
        <v>0</v>
      </c>
      <c r="AI761" s="54">
        <f t="shared" si="444"/>
        <v>0</v>
      </c>
      <c r="AJ761" s="54">
        <f t="shared" si="444"/>
        <v>0</v>
      </c>
      <c r="AK761" s="54">
        <f t="shared" si="444"/>
        <v>0</v>
      </c>
      <c r="AL761" s="54">
        <f t="shared" si="444"/>
        <v>0</v>
      </c>
      <c r="AM761" s="54">
        <f t="shared" si="444"/>
        <v>0</v>
      </c>
      <c r="AN761" s="54">
        <f t="shared" si="444"/>
        <v>0</v>
      </c>
      <c r="AO761" s="54">
        <f t="shared" si="444"/>
        <v>0</v>
      </c>
      <c r="AP761" s="54">
        <f t="shared" si="444"/>
        <v>0</v>
      </c>
      <c r="AQ761" s="54">
        <f t="shared" si="444"/>
        <v>0</v>
      </c>
      <c r="AR761" s="49">
        <f t="shared" si="427"/>
        <v>994.9000000000001</v>
      </c>
      <c r="AT761" s="46"/>
      <c r="AU761" s="46"/>
      <c r="AV761" s="46"/>
      <c r="AW761" s="46"/>
      <c r="AX761" s="46"/>
      <c r="AY761" s="46"/>
    </row>
    <row r="762" spans="4:51" s="1" customFormat="1" ht="15.75" hidden="1">
      <c r="D762" s="51" t="s">
        <v>25</v>
      </c>
      <c r="E762" s="52" t="s">
        <v>26</v>
      </c>
      <c r="F762" s="49"/>
      <c r="G762" s="49"/>
      <c r="H762" s="49"/>
      <c r="I762" s="49"/>
      <c r="J762" s="49"/>
      <c r="K762" s="53">
        <f aca="true" t="shared" si="445" ref="K762:AQ762">K758-K759-K760-K761</f>
        <v>1212.4000000000005</v>
      </c>
      <c r="L762" s="54">
        <f t="shared" si="445"/>
        <v>198.60000000000002</v>
      </c>
      <c r="M762" s="54"/>
      <c r="N762" s="54">
        <f t="shared" si="445"/>
        <v>0</v>
      </c>
      <c r="O762" s="54">
        <f t="shared" si="445"/>
        <v>0</v>
      </c>
      <c r="P762" s="54">
        <f t="shared" si="445"/>
        <v>0</v>
      </c>
      <c r="Q762" s="54">
        <f t="shared" si="445"/>
        <v>0</v>
      </c>
      <c r="R762" s="54">
        <f t="shared" si="445"/>
        <v>0</v>
      </c>
      <c r="S762" s="54">
        <f t="shared" si="445"/>
        <v>0</v>
      </c>
      <c r="T762" s="54">
        <f t="shared" si="445"/>
        <v>0</v>
      </c>
      <c r="U762" s="54">
        <f t="shared" si="445"/>
        <v>0</v>
      </c>
      <c r="V762" s="54"/>
      <c r="W762" s="54"/>
      <c r="X762" s="54">
        <f t="shared" si="445"/>
        <v>0</v>
      </c>
      <c r="Y762" s="54">
        <f t="shared" si="445"/>
        <v>0</v>
      </c>
      <c r="Z762" s="54">
        <f t="shared" si="445"/>
        <v>0</v>
      </c>
      <c r="AA762" s="54">
        <f t="shared" si="445"/>
        <v>0</v>
      </c>
      <c r="AB762" s="54">
        <f t="shared" si="445"/>
        <v>0</v>
      </c>
      <c r="AC762" s="54">
        <f t="shared" si="445"/>
        <v>0</v>
      </c>
      <c r="AD762" s="54">
        <f t="shared" si="445"/>
        <v>39.5</v>
      </c>
      <c r="AE762" s="54">
        <f t="shared" si="445"/>
        <v>0</v>
      </c>
      <c r="AF762" s="54">
        <f t="shared" si="445"/>
        <v>0</v>
      </c>
      <c r="AG762" s="54">
        <f t="shared" si="445"/>
        <v>0</v>
      </c>
      <c r="AH762" s="54">
        <f t="shared" si="445"/>
        <v>0</v>
      </c>
      <c r="AI762" s="54">
        <f t="shared" si="445"/>
        <v>0</v>
      </c>
      <c r="AJ762" s="54">
        <f t="shared" si="445"/>
        <v>0</v>
      </c>
      <c r="AK762" s="54">
        <f t="shared" si="445"/>
        <v>0</v>
      </c>
      <c r="AL762" s="54">
        <f t="shared" si="445"/>
        <v>0</v>
      </c>
      <c r="AM762" s="54">
        <f t="shared" si="445"/>
        <v>0</v>
      </c>
      <c r="AN762" s="54">
        <f t="shared" si="445"/>
        <v>0</v>
      </c>
      <c r="AO762" s="54">
        <f t="shared" si="445"/>
        <v>0</v>
      </c>
      <c r="AP762" s="54">
        <f t="shared" si="445"/>
        <v>0</v>
      </c>
      <c r="AQ762" s="54">
        <f t="shared" si="445"/>
        <v>0</v>
      </c>
      <c r="AR762" s="49">
        <f t="shared" si="427"/>
        <v>1450.5000000000005</v>
      </c>
      <c r="AT762" s="46"/>
      <c r="AU762" s="46"/>
      <c r="AV762" s="46"/>
      <c r="AW762" s="46"/>
      <c r="AX762" s="46"/>
      <c r="AY762" s="46"/>
    </row>
    <row r="763" spans="4:51" s="1" customFormat="1" ht="15.75" hidden="1">
      <c r="D763" s="41"/>
      <c r="E763" s="49"/>
      <c r="F763" s="49"/>
      <c r="G763" s="49"/>
      <c r="H763" s="49"/>
      <c r="I763" s="49"/>
      <c r="J763" s="49"/>
      <c r="K763" s="60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  <c r="AR763" s="49">
        <f t="shared" si="427"/>
        <v>0</v>
      </c>
      <c r="AT763" s="46"/>
      <c r="AU763" s="46"/>
      <c r="AV763" s="46"/>
      <c r="AW763" s="46"/>
      <c r="AX763" s="46"/>
      <c r="AY763" s="46"/>
    </row>
    <row r="764" spans="4:51" s="1" customFormat="1" ht="6" customHeight="1" hidden="1">
      <c r="D764" s="41"/>
      <c r="E764" s="49"/>
      <c r="F764" s="49"/>
      <c r="G764" s="49"/>
      <c r="H764" s="49"/>
      <c r="I764" s="49"/>
      <c r="J764" s="49"/>
      <c r="K764" s="60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  <c r="AR764" s="49">
        <f t="shared" si="427"/>
        <v>0</v>
      </c>
      <c r="AT764" s="46"/>
      <c r="AU764" s="46"/>
      <c r="AV764" s="46"/>
      <c r="AW764" s="46"/>
      <c r="AX764" s="46"/>
      <c r="AY764" s="46"/>
    </row>
    <row r="765" spans="4:51" s="2" customFormat="1" ht="24" customHeight="1">
      <c r="D765" s="57">
        <v>70743</v>
      </c>
      <c r="E765" s="63" t="s">
        <v>127</v>
      </c>
      <c r="F765" s="49"/>
      <c r="G765" s="49"/>
      <c r="H765" s="49"/>
      <c r="I765" s="49"/>
      <c r="J765" s="49"/>
      <c r="K765" s="50"/>
      <c r="L765" s="49"/>
      <c r="M765" s="49">
        <v>5506.6</v>
      </c>
      <c r="N765" s="49">
        <v>0</v>
      </c>
      <c r="O765" s="49">
        <v>0</v>
      </c>
      <c r="P765" s="49">
        <v>0</v>
      </c>
      <c r="Q765" s="49">
        <v>0</v>
      </c>
      <c r="R765" s="49">
        <v>0</v>
      </c>
      <c r="S765" s="62"/>
      <c r="T765" s="49">
        <v>0</v>
      </c>
      <c r="U765" s="49">
        <v>0</v>
      </c>
      <c r="V765" s="49"/>
      <c r="W765" s="49"/>
      <c r="X765" s="49"/>
      <c r="Y765" s="49"/>
      <c r="Z765" s="49"/>
      <c r="AA765" s="49"/>
      <c r="AB765" s="49"/>
      <c r="AC765" s="49"/>
      <c r="AD765" s="49"/>
      <c r="AE765" s="49"/>
      <c r="AF765" s="49"/>
      <c r="AG765" s="49"/>
      <c r="AH765" s="49"/>
      <c r="AI765" s="49"/>
      <c r="AJ765" s="49"/>
      <c r="AK765" s="49"/>
      <c r="AL765" s="49"/>
      <c r="AM765" s="49"/>
      <c r="AN765" s="49"/>
      <c r="AO765" s="49"/>
      <c r="AP765" s="49">
        <v>0</v>
      </c>
      <c r="AQ765" s="49">
        <v>0</v>
      </c>
      <c r="AR765" s="49">
        <f t="shared" si="427"/>
        <v>5506.6</v>
      </c>
      <c r="AS765" s="1"/>
      <c r="AT765" s="46"/>
      <c r="AU765" s="46"/>
      <c r="AV765" s="46">
        <f>M765/12</f>
        <v>458.8833333333334</v>
      </c>
      <c r="AW765" s="46"/>
      <c r="AX765" s="46"/>
      <c r="AY765" s="46"/>
    </row>
    <row r="766" spans="4:51" s="1" customFormat="1" ht="0" customHeight="1" hidden="1">
      <c r="D766" s="51"/>
      <c r="E766" s="52" t="s">
        <v>22</v>
      </c>
      <c r="F766" s="49"/>
      <c r="G766" s="49"/>
      <c r="H766" s="49"/>
      <c r="I766" s="49"/>
      <c r="J766" s="49"/>
      <c r="K766" s="53">
        <f aca="true" t="shared" si="446" ref="K766:AQ766">ROUND((K765*K$2/100),1)</f>
        <v>0</v>
      </c>
      <c r="L766" s="54">
        <f t="shared" si="446"/>
        <v>0</v>
      </c>
      <c r="M766" s="54"/>
      <c r="N766" s="54">
        <f t="shared" si="446"/>
        <v>0</v>
      </c>
      <c r="O766" s="54">
        <f t="shared" si="446"/>
        <v>0</v>
      </c>
      <c r="P766" s="54">
        <f t="shared" si="446"/>
        <v>0</v>
      </c>
      <c r="Q766" s="54">
        <f t="shared" si="446"/>
        <v>0</v>
      </c>
      <c r="R766" s="54">
        <f t="shared" si="446"/>
        <v>0</v>
      </c>
      <c r="S766" s="54"/>
      <c r="T766" s="54">
        <f t="shared" si="446"/>
        <v>0</v>
      </c>
      <c r="U766" s="54">
        <f t="shared" si="446"/>
        <v>0</v>
      </c>
      <c r="V766" s="54"/>
      <c r="W766" s="54"/>
      <c r="X766" s="54">
        <f t="shared" si="446"/>
        <v>0</v>
      </c>
      <c r="Y766" s="54">
        <f t="shared" si="446"/>
        <v>0</v>
      </c>
      <c r="Z766" s="54">
        <f t="shared" si="446"/>
        <v>0</v>
      </c>
      <c r="AA766" s="54">
        <f t="shared" si="446"/>
        <v>0</v>
      </c>
      <c r="AB766" s="54">
        <f t="shared" si="446"/>
        <v>0</v>
      </c>
      <c r="AC766" s="54">
        <f t="shared" si="446"/>
        <v>0</v>
      </c>
      <c r="AD766" s="54">
        <f t="shared" si="446"/>
        <v>0</v>
      </c>
      <c r="AE766" s="54">
        <f t="shared" si="446"/>
        <v>0</v>
      </c>
      <c r="AF766" s="54">
        <f t="shared" si="446"/>
        <v>0</v>
      </c>
      <c r="AG766" s="54">
        <f t="shared" si="446"/>
        <v>0</v>
      </c>
      <c r="AH766" s="54">
        <f t="shared" si="446"/>
        <v>0</v>
      </c>
      <c r="AI766" s="54">
        <f t="shared" si="446"/>
        <v>0</v>
      </c>
      <c r="AJ766" s="54">
        <f t="shared" si="446"/>
        <v>0</v>
      </c>
      <c r="AK766" s="54">
        <f t="shared" si="446"/>
        <v>0</v>
      </c>
      <c r="AL766" s="54">
        <f t="shared" si="446"/>
        <v>0</v>
      </c>
      <c r="AM766" s="54">
        <f t="shared" si="446"/>
        <v>0</v>
      </c>
      <c r="AN766" s="54">
        <f t="shared" si="446"/>
        <v>0</v>
      </c>
      <c r="AO766" s="54">
        <f t="shared" si="446"/>
        <v>0</v>
      </c>
      <c r="AP766" s="54">
        <f t="shared" si="446"/>
        <v>0</v>
      </c>
      <c r="AQ766" s="54">
        <f t="shared" si="446"/>
        <v>0</v>
      </c>
      <c r="AR766" s="49">
        <f t="shared" si="427"/>
        <v>0</v>
      </c>
      <c r="AS766" s="1" t="b">
        <f>SUM(K765:AQ765)=AR765</f>
        <v>1</v>
      </c>
      <c r="AT766" s="46"/>
      <c r="AU766" s="46"/>
      <c r="AV766" s="46"/>
      <c r="AW766" s="46"/>
      <c r="AX766" s="46"/>
      <c r="AY766" s="46"/>
    </row>
    <row r="767" spans="4:51" s="1" customFormat="1" ht="15.75" hidden="1">
      <c r="D767" s="51"/>
      <c r="E767" s="52" t="s">
        <v>23</v>
      </c>
      <c r="F767" s="49"/>
      <c r="G767" s="49"/>
      <c r="H767" s="49"/>
      <c r="I767" s="49"/>
      <c r="J767" s="49"/>
      <c r="K767" s="53">
        <f aca="true" t="shared" si="447" ref="K767:AQ767">ROUND((K765*K$3/100),1)</f>
        <v>0</v>
      </c>
      <c r="L767" s="54">
        <f t="shared" si="447"/>
        <v>0</v>
      </c>
      <c r="M767" s="54"/>
      <c r="N767" s="54">
        <f t="shared" si="447"/>
        <v>0</v>
      </c>
      <c r="O767" s="54">
        <f t="shared" si="447"/>
        <v>0</v>
      </c>
      <c r="P767" s="54">
        <f t="shared" si="447"/>
        <v>0</v>
      </c>
      <c r="Q767" s="54">
        <f t="shared" si="447"/>
        <v>0</v>
      </c>
      <c r="R767" s="54">
        <f t="shared" si="447"/>
        <v>0</v>
      </c>
      <c r="S767" s="54"/>
      <c r="T767" s="54">
        <f t="shared" si="447"/>
        <v>0</v>
      </c>
      <c r="U767" s="54">
        <f t="shared" si="447"/>
        <v>0</v>
      </c>
      <c r="V767" s="54"/>
      <c r="W767" s="54"/>
      <c r="X767" s="54">
        <f t="shared" si="447"/>
        <v>0</v>
      </c>
      <c r="Y767" s="54">
        <f t="shared" si="447"/>
        <v>0</v>
      </c>
      <c r="Z767" s="54">
        <f t="shared" si="447"/>
        <v>0</v>
      </c>
      <c r="AA767" s="54">
        <f t="shared" si="447"/>
        <v>0</v>
      </c>
      <c r="AB767" s="54">
        <f t="shared" si="447"/>
        <v>0</v>
      </c>
      <c r="AC767" s="54">
        <f t="shared" si="447"/>
        <v>0</v>
      </c>
      <c r="AD767" s="54">
        <f t="shared" si="447"/>
        <v>0</v>
      </c>
      <c r="AE767" s="54">
        <f t="shared" si="447"/>
        <v>0</v>
      </c>
      <c r="AF767" s="54">
        <f t="shared" si="447"/>
        <v>0</v>
      </c>
      <c r="AG767" s="54">
        <f t="shared" si="447"/>
        <v>0</v>
      </c>
      <c r="AH767" s="54">
        <f t="shared" si="447"/>
        <v>0</v>
      </c>
      <c r="AI767" s="54">
        <f t="shared" si="447"/>
        <v>0</v>
      </c>
      <c r="AJ767" s="54">
        <f t="shared" si="447"/>
        <v>0</v>
      </c>
      <c r="AK767" s="54">
        <f t="shared" si="447"/>
        <v>0</v>
      </c>
      <c r="AL767" s="54">
        <f t="shared" si="447"/>
        <v>0</v>
      </c>
      <c r="AM767" s="54">
        <f t="shared" si="447"/>
        <v>0</v>
      </c>
      <c r="AN767" s="54">
        <f t="shared" si="447"/>
        <v>0</v>
      </c>
      <c r="AO767" s="54">
        <f t="shared" si="447"/>
        <v>0</v>
      </c>
      <c r="AP767" s="54">
        <f t="shared" si="447"/>
        <v>0</v>
      </c>
      <c r="AQ767" s="54">
        <f t="shared" si="447"/>
        <v>0</v>
      </c>
      <c r="AR767" s="49">
        <f t="shared" si="427"/>
        <v>0</v>
      </c>
      <c r="AT767" s="46"/>
      <c r="AU767" s="46"/>
      <c r="AV767" s="46"/>
      <c r="AW767" s="46"/>
      <c r="AX767" s="46"/>
      <c r="AY767" s="46"/>
    </row>
    <row r="768" spans="4:51" s="1" customFormat="1" ht="15.75" hidden="1">
      <c r="D768" s="51"/>
      <c r="E768" s="52" t="s">
        <v>24</v>
      </c>
      <c r="F768" s="49"/>
      <c r="G768" s="49"/>
      <c r="H768" s="49"/>
      <c r="I768" s="49"/>
      <c r="J768" s="49"/>
      <c r="K768" s="53">
        <f aca="true" t="shared" si="448" ref="K768:AQ768">ROUND((K765*K$4/100),1)</f>
        <v>0</v>
      </c>
      <c r="L768" s="54">
        <f t="shared" si="448"/>
        <v>0</v>
      </c>
      <c r="M768" s="54"/>
      <c r="N768" s="54">
        <f t="shared" si="448"/>
        <v>0</v>
      </c>
      <c r="O768" s="54">
        <f t="shared" si="448"/>
        <v>0</v>
      </c>
      <c r="P768" s="54">
        <f t="shared" si="448"/>
        <v>0</v>
      </c>
      <c r="Q768" s="54">
        <f t="shared" si="448"/>
        <v>0</v>
      </c>
      <c r="R768" s="54">
        <f t="shared" si="448"/>
        <v>0</v>
      </c>
      <c r="S768" s="54"/>
      <c r="T768" s="54">
        <f t="shared" si="448"/>
        <v>0</v>
      </c>
      <c r="U768" s="54">
        <f t="shared" si="448"/>
        <v>0</v>
      </c>
      <c r="V768" s="54"/>
      <c r="W768" s="54"/>
      <c r="X768" s="54">
        <f t="shared" si="448"/>
        <v>0</v>
      </c>
      <c r="Y768" s="54">
        <f t="shared" si="448"/>
        <v>0</v>
      </c>
      <c r="Z768" s="54">
        <f t="shared" si="448"/>
        <v>0</v>
      </c>
      <c r="AA768" s="54">
        <f t="shared" si="448"/>
        <v>0</v>
      </c>
      <c r="AB768" s="54">
        <f t="shared" si="448"/>
        <v>0</v>
      </c>
      <c r="AC768" s="54">
        <f t="shared" si="448"/>
        <v>0</v>
      </c>
      <c r="AD768" s="54">
        <f t="shared" si="448"/>
        <v>0</v>
      </c>
      <c r="AE768" s="54">
        <f t="shared" si="448"/>
        <v>0</v>
      </c>
      <c r="AF768" s="54">
        <f t="shared" si="448"/>
        <v>0</v>
      </c>
      <c r="AG768" s="54">
        <f t="shared" si="448"/>
        <v>0</v>
      </c>
      <c r="AH768" s="54">
        <f t="shared" si="448"/>
        <v>0</v>
      </c>
      <c r="AI768" s="54">
        <f t="shared" si="448"/>
        <v>0</v>
      </c>
      <c r="AJ768" s="54">
        <f t="shared" si="448"/>
        <v>0</v>
      </c>
      <c r="AK768" s="54">
        <f t="shared" si="448"/>
        <v>0</v>
      </c>
      <c r="AL768" s="54">
        <f t="shared" si="448"/>
        <v>0</v>
      </c>
      <c r="AM768" s="54">
        <f t="shared" si="448"/>
        <v>0</v>
      </c>
      <c r="AN768" s="54">
        <f t="shared" si="448"/>
        <v>0</v>
      </c>
      <c r="AO768" s="54">
        <f t="shared" si="448"/>
        <v>0</v>
      </c>
      <c r="AP768" s="54">
        <f t="shared" si="448"/>
        <v>0</v>
      </c>
      <c r="AQ768" s="54">
        <f t="shared" si="448"/>
        <v>0</v>
      </c>
      <c r="AR768" s="49">
        <f t="shared" si="427"/>
        <v>0</v>
      </c>
      <c r="AT768" s="46"/>
      <c r="AU768" s="46"/>
      <c r="AV768" s="46"/>
      <c r="AW768" s="46"/>
      <c r="AX768" s="46"/>
      <c r="AY768" s="46"/>
    </row>
    <row r="769" spans="4:51" s="1" customFormat="1" ht="15.75" hidden="1">
      <c r="D769" s="51" t="s">
        <v>25</v>
      </c>
      <c r="E769" s="52" t="s">
        <v>26</v>
      </c>
      <c r="F769" s="49"/>
      <c r="G769" s="49"/>
      <c r="H769" s="49"/>
      <c r="I769" s="49"/>
      <c r="J769" s="49"/>
      <c r="K769" s="53">
        <f aca="true" t="shared" si="449" ref="K769:AQ769">K765-K766-K767-K768</f>
        <v>0</v>
      </c>
      <c r="L769" s="54">
        <f t="shared" si="449"/>
        <v>0</v>
      </c>
      <c r="M769" s="54"/>
      <c r="N769" s="54">
        <f t="shared" si="449"/>
        <v>0</v>
      </c>
      <c r="O769" s="54">
        <f t="shared" si="449"/>
        <v>0</v>
      </c>
      <c r="P769" s="54">
        <f t="shared" si="449"/>
        <v>0</v>
      </c>
      <c r="Q769" s="54">
        <f t="shared" si="449"/>
        <v>0</v>
      </c>
      <c r="R769" s="54">
        <f t="shared" si="449"/>
        <v>0</v>
      </c>
      <c r="S769" s="54"/>
      <c r="T769" s="54">
        <f t="shared" si="449"/>
        <v>0</v>
      </c>
      <c r="U769" s="54">
        <f t="shared" si="449"/>
        <v>0</v>
      </c>
      <c r="V769" s="54"/>
      <c r="W769" s="54"/>
      <c r="X769" s="54">
        <f t="shared" si="449"/>
        <v>0</v>
      </c>
      <c r="Y769" s="54">
        <f t="shared" si="449"/>
        <v>0</v>
      </c>
      <c r="Z769" s="54">
        <f t="shared" si="449"/>
        <v>0</v>
      </c>
      <c r="AA769" s="54">
        <f t="shared" si="449"/>
        <v>0</v>
      </c>
      <c r="AB769" s="54">
        <f t="shared" si="449"/>
        <v>0</v>
      </c>
      <c r="AC769" s="54">
        <f t="shared" si="449"/>
        <v>0</v>
      </c>
      <c r="AD769" s="54">
        <f t="shared" si="449"/>
        <v>0</v>
      </c>
      <c r="AE769" s="54">
        <f t="shared" si="449"/>
        <v>0</v>
      </c>
      <c r="AF769" s="54">
        <f t="shared" si="449"/>
        <v>0</v>
      </c>
      <c r="AG769" s="54">
        <f t="shared" si="449"/>
        <v>0</v>
      </c>
      <c r="AH769" s="54">
        <f t="shared" si="449"/>
        <v>0</v>
      </c>
      <c r="AI769" s="54">
        <f t="shared" si="449"/>
        <v>0</v>
      </c>
      <c r="AJ769" s="54">
        <f t="shared" si="449"/>
        <v>0</v>
      </c>
      <c r="AK769" s="54">
        <f t="shared" si="449"/>
        <v>0</v>
      </c>
      <c r="AL769" s="54">
        <f t="shared" si="449"/>
        <v>0</v>
      </c>
      <c r="AM769" s="54">
        <f t="shared" si="449"/>
        <v>0</v>
      </c>
      <c r="AN769" s="54">
        <f t="shared" si="449"/>
        <v>0</v>
      </c>
      <c r="AO769" s="54">
        <f t="shared" si="449"/>
        <v>0</v>
      </c>
      <c r="AP769" s="54">
        <f t="shared" si="449"/>
        <v>0</v>
      </c>
      <c r="AQ769" s="54">
        <f t="shared" si="449"/>
        <v>0</v>
      </c>
      <c r="AR769" s="49">
        <f t="shared" si="427"/>
        <v>0</v>
      </c>
      <c r="AT769" s="46"/>
      <c r="AU769" s="46"/>
      <c r="AV769" s="46"/>
      <c r="AW769" s="46"/>
      <c r="AX769" s="46"/>
      <c r="AY769" s="46"/>
    </row>
    <row r="770" spans="4:51" s="1" customFormat="1" ht="15.75" hidden="1">
      <c r="D770" s="41"/>
      <c r="E770" s="49"/>
      <c r="F770" s="49"/>
      <c r="G770" s="49"/>
      <c r="H770" s="49"/>
      <c r="I770" s="49"/>
      <c r="J770" s="49"/>
      <c r="K770" s="60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  <c r="AR770" s="49">
        <f t="shared" si="427"/>
        <v>0</v>
      </c>
      <c r="AT770" s="46"/>
      <c r="AU770" s="46"/>
      <c r="AV770" s="46"/>
      <c r="AW770" s="46"/>
      <c r="AX770" s="46"/>
      <c r="AY770" s="46"/>
    </row>
    <row r="771" spans="4:51" s="1" customFormat="1" ht="6" customHeight="1" hidden="1">
      <c r="D771" s="41"/>
      <c r="E771" s="49"/>
      <c r="F771" s="49"/>
      <c r="G771" s="49"/>
      <c r="H771" s="49"/>
      <c r="I771" s="49"/>
      <c r="J771" s="49"/>
      <c r="K771" s="60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  <c r="AR771" s="49">
        <f t="shared" si="427"/>
        <v>0</v>
      </c>
      <c r="AT771" s="46"/>
      <c r="AU771" s="46"/>
      <c r="AV771" s="46"/>
      <c r="AW771" s="46"/>
      <c r="AX771" s="46"/>
      <c r="AY771" s="46"/>
    </row>
    <row r="772" spans="4:51" s="2" customFormat="1" ht="31.5">
      <c r="D772" s="57">
        <v>70743</v>
      </c>
      <c r="E772" s="63" t="s">
        <v>128</v>
      </c>
      <c r="F772" s="49"/>
      <c r="G772" s="49"/>
      <c r="H772" s="49"/>
      <c r="I772" s="49"/>
      <c r="J772" s="49"/>
      <c r="K772" s="50"/>
      <c r="L772" s="49"/>
      <c r="M772" s="49">
        <v>4689.5</v>
      </c>
      <c r="N772" s="49">
        <v>0</v>
      </c>
      <c r="O772" s="49">
        <v>0</v>
      </c>
      <c r="P772" s="49">
        <v>0</v>
      </c>
      <c r="Q772" s="49">
        <v>0</v>
      </c>
      <c r="R772" s="49">
        <v>0</v>
      </c>
      <c r="S772" s="62"/>
      <c r="T772" s="49">
        <v>0</v>
      </c>
      <c r="U772" s="49">
        <v>0</v>
      </c>
      <c r="V772" s="49"/>
      <c r="W772" s="49"/>
      <c r="X772" s="49"/>
      <c r="Y772" s="49"/>
      <c r="Z772" s="49"/>
      <c r="AA772" s="49"/>
      <c r="AB772" s="49"/>
      <c r="AC772" s="49"/>
      <c r="AD772" s="49"/>
      <c r="AE772" s="49"/>
      <c r="AF772" s="49"/>
      <c r="AG772" s="49"/>
      <c r="AH772" s="49"/>
      <c r="AI772" s="49"/>
      <c r="AJ772" s="49"/>
      <c r="AK772" s="49"/>
      <c r="AL772" s="49"/>
      <c r="AM772" s="49"/>
      <c r="AN772" s="49"/>
      <c r="AO772" s="49"/>
      <c r="AP772" s="49">
        <v>0</v>
      </c>
      <c r="AQ772" s="49">
        <v>0</v>
      </c>
      <c r="AR772" s="49">
        <f t="shared" si="427"/>
        <v>4689.5</v>
      </c>
      <c r="AS772" s="1"/>
      <c r="AT772" s="46"/>
      <c r="AU772" s="46"/>
      <c r="AV772" s="46">
        <f>M772/12</f>
        <v>390.7916666666667</v>
      </c>
      <c r="AW772" s="46"/>
      <c r="AX772" s="46"/>
      <c r="AY772" s="46"/>
    </row>
    <row r="773" spans="4:51" s="1" customFormat="1" ht="0.75" customHeight="1" hidden="1">
      <c r="D773" s="51"/>
      <c r="E773" s="52" t="s">
        <v>22</v>
      </c>
      <c r="F773" s="49"/>
      <c r="G773" s="49"/>
      <c r="H773" s="49"/>
      <c r="I773" s="49"/>
      <c r="J773" s="49"/>
      <c r="K773" s="53"/>
      <c r="L773" s="54"/>
      <c r="M773" s="54"/>
      <c r="N773" s="54">
        <f aca="true" t="shared" si="450" ref="N773:AQ773">ROUND((N772*N$2/100),1)</f>
        <v>0</v>
      </c>
      <c r="O773" s="54">
        <f t="shared" si="450"/>
        <v>0</v>
      </c>
      <c r="P773" s="54">
        <f t="shared" si="450"/>
        <v>0</v>
      </c>
      <c r="Q773" s="54">
        <f t="shared" si="450"/>
        <v>0</v>
      </c>
      <c r="R773" s="54">
        <f t="shared" si="450"/>
        <v>0</v>
      </c>
      <c r="S773" s="54"/>
      <c r="T773" s="54">
        <f t="shared" si="450"/>
        <v>0</v>
      </c>
      <c r="U773" s="54">
        <f t="shared" si="450"/>
        <v>0</v>
      </c>
      <c r="V773" s="54"/>
      <c r="W773" s="54"/>
      <c r="X773" s="54">
        <f t="shared" si="450"/>
        <v>0</v>
      </c>
      <c r="Y773" s="54">
        <f t="shared" si="450"/>
        <v>0</v>
      </c>
      <c r="Z773" s="54">
        <f t="shared" si="450"/>
        <v>0</v>
      </c>
      <c r="AA773" s="54">
        <f t="shared" si="450"/>
        <v>0</v>
      </c>
      <c r="AB773" s="54">
        <f t="shared" si="450"/>
        <v>0</v>
      </c>
      <c r="AC773" s="54">
        <f t="shared" si="450"/>
        <v>0</v>
      </c>
      <c r="AD773" s="54">
        <f t="shared" si="450"/>
        <v>0</v>
      </c>
      <c r="AE773" s="54">
        <f t="shared" si="450"/>
        <v>0</v>
      </c>
      <c r="AF773" s="54">
        <f t="shared" si="450"/>
        <v>0</v>
      </c>
      <c r="AG773" s="54">
        <f t="shared" si="450"/>
        <v>0</v>
      </c>
      <c r="AH773" s="54">
        <f t="shared" si="450"/>
        <v>0</v>
      </c>
      <c r="AI773" s="54">
        <f t="shared" si="450"/>
        <v>0</v>
      </c>
      <c r="AJ773" s="54">
        <f t="shared" si="450"/>
        <v>0</v>
      </c>
      <c r="AK773" s="54">
        <f t="shared" si="450"/>
        <v>0</v>
      </c>
      <c r="AL773" s="54">
        <f t="shared" si="450"/>
        <v>0</v>
      </c>
      <c r="AM773" s="54">
        <f t="shared" si="450"/>
        <v>0</v>
      </c>
      <c r="AN773" s="54">
        <f t="shared" si="450"/>
        <v>0</v>
      </c>
      <c r="AO773" s="54">
        <f t="shared" si="450"/>
        <v>0</v>
      </c>
      <c r="AP773" s="54">
        <f t="shared" si="450"/>
        <v>0</v>
      </c>
      <c r="AQ773" s="54">
        <f t="shared" si="450"/>
        <v>0</v>
      </c>
      <c r="AR773" s="49">
        <f t="shared" si="427"/>
        <v>0</v>
      </c>
      <c r="AS773" s="1" t="b">
        <f>SUM(K772:AQ772)=AR772</f>
        <v>1</v>
      </c>
      <c r="AT773" s="46"/>
      <c r="AU773" s="46"/>
      <c r="AV773" s="46"/>
      <c r="AW773" s="46"/>
      <c r="AX773" s="46"/>
      <c r="AY773" s="46"/>
    </row>
    <row r="774" spans="4:51" s="1" customFormat="1" ht="15.75" hidden="1">
      <c r="D774" s="51"/>
      <c r="E774" s="52" t="s">
        <v>23</v>
      </c>
      <c r="F774" s="49"/>
      <c r="G774" s="49"/>
      <c r="H774" s="49"/>
      <c r="I774" s="49"/>
      <c r="J774" s="49"/>
      <c r="K774" s="53">
        <f aca="true" t="shared" si="451" ref="K774:AQ774">ROUND((K772*K$3/100),1)</f>
        <v>0</v>
      </c>
      <c r="L774" s="54">
        <f t="shared" si="451"/>
        <v>0</v>
      </c>
      <c r="M774" s="54"/>
      <c r="N774" s="54">
        <f t="shared" si="451"/>
        <v>0</v>
      </c>
      <c r="O774" s="54">
        <f t="shared" si="451"/>
        <v>0</v>
      </c>
      <c r="P774" s="54">
        <f t="shared" si="451"/>
        <v>0</v>
      </c>
      <c r="Q774" s="54">
        <f t="shared" si="451"/>
        <v>0</v>
      </c>
      <c r="R774" s="54">
        <f t="shared" si="451"/>
        <v>0</v>
      </c>
      <c r="S774" s="54"/>
      <c r="T774" s="54">
        <f t="shared" si="451"/>
        <v>0</v>
      </c>
      <c r="U774" s="54">
        <f t="shared" si="451"/>
        <v>0</v>
      </c>
      <c r="V774" s="54"/>
      <c r="W774" s="54"/>
      <c r="X774" s="54">
        <f t="shared" si="451"/>
        <v>0</v>
      </c>
      <c r="Y774" s="54">
        <f t="shared" si="451"/>
        <v>0</v>
      </c>
      <c r="Z774" s="54">
        <f t="shared" si="451"/>
        <v>0</v>
      </c>
      <c r="AA774" s="54">
        <f t="shared" si="451"/>
        <v>0</v>
      </c>
      <c r="AB774" s="54">
        <f t="shared" si="451"/>
        <v>0</v>
      </c>
      <c r="AC774" s="54">
        <f t="shared" si="451"/>
        <v>0</v>
      </c>
      <c r="AD774" s="54">
        <f t="shared" si="451"/>
        <v>0</v>
      </c>
      <c r="AE774" s="54">
        <f t="shared" si="451"/>
        <v>0</v>
      </c>
      <c r="AF774" s="54">
        <f t="shared" si="451"/>
        <v>0</v>
      </c>
      <c r="AG774" s="54">
        <f t="shared" si="451"/>
        <v>0</v>
      </c>
      <c r="AH774" s="54">
        <f t="shared" si="451"/>
        <v>0</v>
      </c>
      <c r="AI774" s="54">
        <f t="shared" si="451"/>
        <v>0</v>
      </c>
      <c r="AJ774" s="54">
        <f t="shared" si="451"/>
        <v>0</v>
      </c>
      <c r="AK774" s="54">
        <f t="shared" si="451"/>
        <v>0</v>
      </c>
      <c r="AL774" s="54">
        <f t="shared" si="451"/>
        <v>0</v>
      </c>
      <c r="AM774" s="54">
        <f t="shared" si="451"/>
        <v>0</v>
      </c>
      <c r="AN774" s="54">
        <f t="shared" si="451"/>
        <v>0</v>
      </c>
      <c r="AO774" s="54">
        <f t="shared" si="451"/>
        <v>0</v>
      </c>
      <c r="AP774" s="54">
        <f t="shared" si="451"/>
        <v>0</v>
      </c>
      <c r="AQ774" s="54">
        <f t="shared" si="451"/>
        <v>0</v>
      </c>
      <c r="AR774" s="49">
        <f t="shared" si="427"/>
        <v>0</v>
      </c>
      <c r="AT774" s="46"/>
      <c r="AU774" s="46"/>
      <c r="AV774" s="46"/>
      <c r="AW774" s="46"/>
      <c r="AX774" s="46"/>
      <c r="AY774" s="46"/>
    </row>
    <row r="775" spans="4:51" s="1" customFormat="1" ht="15.75" hidden="1">
      <c r="D775" s="51"/>
      <c r="E775" s="52" t="s">
        <v>24</v>
      </c>
      <c r="F775" s="49"/>
      <c r="G775" s="49"/>
      <c r="H775" s="49"/>
      <c r="I775" s="49"/>
      <c r="J775" s="49"/>
      <c r="K775" s="53">
        <f aca="true" t="shared" si="452" ref="K775:AQ775">ROUND((K772*K$4/100),1)</f>
        <v>0</v>
      </c>
      <c r="L775" s="54">
        <f t="shared" si="452"/>
        <v>0</v>
      </c>
      <c r="M775" s="54"/>
      <c r="N775" s="54">
        <f t="shared" si="452"/>
        <v>0</v>
      </c>
      <c r="O775" s="54">
        <f t="shared" si="452"/>
        <v>0</v>
      </c>
      <c r="P775" s="54">
        <f t="shared" si="452"/>
        <v>0</v>
      </c>
      <c r="Q775" s="54">
        <f t="shared" si="452"/>
        <v>0</v>
      </c>
      <c r="R775" s="54">
        <f t="shared" si="452"/>
        <v>0</v>
      </c>
      <c r="S775" s="54"/>
      <c r="T775" s="54">
        <f t="shared" si="452"/>
        <v>0</v>
      </c>
      <c r="U775" s="54">
        <f t="shared" si="452"/>
        <v>0</v>
      </c>
      <c r="V775" s="54"/>
      <c r="W775" s="54"/>
      <c r="X775" s="54">
        <f t="shared" si="452"/>
        <v>0</v>
      </c>
      <c r="Y775" s="54">
        <f t="shared" si="452"/>
        <v>0</v>
      </c>
      <c r="Z775" s="54">
        <f t="shared" si="452"/>
        <v>0</v>
      </c>
      <c r="AA775" s="54">
        <f t="shared" si="452"/>
        <v>0</v>
      </c>
      <c r="AB775" s="54">
        <f t="shared" si="452"/>
        <v>0</v>
      </c>
      <c r="AC775" s="54">
        <f t="shared" si="452"/>
        <v>0</v>
      </c>
      <c r="AD775" s="54">
        <f t="shared" si="452"/>
        <v>0</v>
      </c>
      <c r="AE775" s="54">
        <f t="shared" si="452"/>
        <v>0</v>
      </c>
      <c r="AF775" s="54">
        <f t="shared" si="452"/>
        <v>0</v>
      </c>
      <c r="AG775" s="54">
        <f t="shared" si="452"/>
        <v>0</v>
      </c>
      <c r="AH775" s="54">
        <f t="shared" si="452"/>
        <v>0</v>
      </c>
      <c r="AI775" s="54">
        <f t="shared" si="452"/>
        <v>0</v>
      </c>
      <c r="AJ775" s="54">
        <f t="shared" si="452"/>
        <v>0</v>
      </c>
      <c r="AK775" s="54">
        <f t="shared" si="452"/>
        <v>0</v>
      </c>
      <c r="AL775" s="54">
        <f t="shared" si="452"/>
        <v>0</v>
      </c>
      <c r="AM775" s="54">
        <f t="shared" si="452"/>
        <v>0</v>
      </c>
      <c r="AN775" s="54">
        <f t="shared" si="452"/>
        <v>0</v>
      </c>
      <c r="AO775" s="54">
        <f t="shared" si="452"/>
        <v>0</v>
      </c>
      <c r="AP775" s="54">
        <f t="shared" si="452"/>
        <v>0</v>
      </c>
      <c r="AQ775" s="54">
        <f t="shared" si="452"/>
        <v>0</v>
      </c>
      <c r="AR775" s="49">
        <f t="shared" si="427"/>
        <v>0</v>
      </c>
      <c r="AT775" s="46"/>
      <c r="AU775" s="46"/>
      <c r="AV775" s="46"/>
      <c r="AW775" s="46"/>
      <c r="AX775" s="46"/>
      <c r="AY775" s="46"/>
    </row>
    <row r="776" spans="4:51" s="1" customFormat="1" ht="15.75" hidden="1">
      <c r="D776" s="51" t="s">
        <v>25</v>
      </c>
      <c r="E776" s="52" t="s">
        <v>26</v>
      </c>
      <c r="F776" s="49"/>
      <c r="G776" s="49"/>
      <c r="H776" s="49"/>
      <c r="I776" s="49"/>
      <c r="J776" s="49"/>
      <c r="K776" s="53">
        <f aca="true" t="shared" si="453" ref="K776:AQ776">K772-K773-K774-K775</f>
        <v>0</v>
      </c>
      <c r="L776" s="54">
        <f t="shared" si="453"/>
        <v>0</v>
      </c>
      <c r="M776" s="54"/>
      <c r="N776" s="54">
        <f t="shared" si="453"/>
        <v>0</v>
      </c>
      <c r="O776" s="54">
        <f t="shared" si="453"/>
        <v>0</v>
      </c>
      <c r="P776" s="54">
        <f t="shared" si="453"/>
        <v>0</v>
      </c>
      <c r="Q776" s="54">
        <f t="shared" si="453"/>
        <v>0</v>
      </c>
      <c r="R776" s="54">
        <f t="shared" si="453"/>
        <v>0</v>
      </c>
      <c r="S776" s="54"/>
      <c r="T776" s="54">
        <f t="shared" si="453"/>
        <v>0</v>
      </c>
      <c r="U776" s="54">
        <f t="shared" si="453"/>
        <v>0</v>
      </c>
      <c r="V776" s="54"/>
      <c r="W776" s="54"/>
      <c r="X776" s="54">
        <f t="shared" si="453"/>
        <v>0</v>
      </c>
      <c r="Y776" s="54">
        <f t="shared" si="453"/>
        <v>0</v>
      </c>
      <c r="Z776" s="54">
        <f t="shared" si="453"/>
        <v>0</v>
      </c>
      <c r="AA776" s="54">
        <f t="shared" si="453"/>
        <v>0</v>
      </c>
      <c r="AB776" s="54">
        <f t="shared" si="453"/>
        <v>0</v>
      </c>
      <c r="AC776" s="54">
        <f t="shared" si="453"/>
        <v>0</v>
      </c>
      <c r="AD776" s="54">
        <f t="shared" si="453"/>
        <v>0</v>
      </c>
      <c r="AE776" s="54">
        <f t="shared" si="453"/>
        <v>0</v>
      </c>
      <c r="AF776" s="54">
        <f t="shared" si="453"/>
        <v>0</v>
      </c>
      <c r="AG776" s="54">
        <f t="shared" si="453"/>
        <v>0</v>
      </c>
      <c r="AH776" s="54">
        <f t="shared" si="453"/>
        <v>0</v>
      </c>
      <c r="AI776" s="54">
        <f t="shared" si="453"/>
        <v>0</v>
      </c>
      <c r="AJ776" s="54">
        <f t="shared" si="453"/>
        <v>0</v>
      </c>
      <c r="AK776" s="54">
        <f t="shared" si="453"/>
        <v>0</v>
      </c>
      <c r="AL776" s="54">
        <f t="shared" si="453"/>
        <v>0</v>
      </c>
      <c r="AM776" s="54">
        <f t="shared" si="453"/>
        <v>0</v>
      </c>
      <c r="AN776" s="54">
        <f t="shared" si="453"/>
        <v>0</v>
      </c>
      <c r="AO776" s="54">
        <f t="shared" si="453"/>
        <v>0</v>
      </c>
      <c r="AP776" s="54">
        <f t="shared" si="453"/>
        <v>0</v>
      </c>
      <c r="AQ776" s="54">
        <f t="shared" si="453"/>
        <v>0</v>
      </c>
      <c r="AR776" s="49">
        <f t="shared" si="427"/>
        <v>0</v>
      </c>
      <c r="AT776" s="46"/>
      <c r="AU776" s="46"/>
      <c r="AV776" s="46"/>
      <c r="AW776" s="46"/>
      <c r="AX776" s="46"/>
      <c r="AY776" s="46"/>
    </row>
    <row r="777" spans="4:51" s="1" customFormat="1" ht="15.75" hidden="1">
      <c r="D777" s="41"/>
      <c r="E777" s="49"/>
      <c r="F777" s="49"/>
      <c r="G777" s="49"/>
      <c r="H777" s="49"/>
      <c r="I777" s="49"/>
      <c r="J777" s="49"/>
      <c r="K777" s="60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  <c r="AR777" s="49">
        <f t="shared" si="427"/>
        <v>0</v>
      </c>
      <c r="AT777" s="46"/>
      <c r="AU777" s="46"/>
      <c r="AV777" s="46"/>
      <c r="AW777" s="46"/>
      <c r="AX777" s="46"/>
      <c r="AY777" s="46"/>
    </row>
    <row r="778" spans="4:51" s="1" customFormat="1" ht="6" customHeight="1" hidden="1">
      <c r="D778" s="41"/>
      <c r="E778" s="49"/>
      <c r="F778" s="49"/>
      <c r="G778" s="49"/>
      <c r="H778" s="49"/>
      <c r="I778" s="49"/>
      <c r="J778" s="49"/>
      <c r="K778" s="60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  <c r="AR778" s="49">
        <f t="shared" si="427"/>
        <v>0</v>
      </c>
      <c r="AT778" s="46"/>
      <c r="AU778" s="46"/>
      <c r="AV778" s="46"/>
      <c r="AW778" s="46"/>
      <c r="AX778" s="46"/>
      <c r="AY778" s="46"/>
    </row>
    <row r="779" spans="4:51" s="2" customFormat="1" ht="31.5">
      <c r="D779" s="57">
        <v>70743</v>
      </c>
      <c r="E779" s="63" t="s">
        <v>129</v>
      </c>
      <c r="F779" s="49"/>
      <c r="G779" s="49"/>
      <c r="H779" s="49"/>
      <c r="I779" s="49"/>
      <c r="J779" s="49"/>
      <c r="K779" s="50"/>
      <c r="L779" s="49"/>
      <c r="M779" s="49">
        <v>6070.1</v>
      </c>
      <c r="N779" s="49">
        <v>0</v>
      </c>
      <c r="O779" s="49">
        <v>0</v>
      </c>
      <c r="P779" s="49">
        <v>0</v>
      </c>
      <c r="Q779" s="49">
        <v>0</v>
      </c>
      <c r="R779" s="49">
        <v>0</v>
      </c>
      <c r="S779" s="62"/>
      <c r="T779" s="49">
        <v>0</v>
      </c>
      <c r="U779" s="49">
        <v>0</v>
      </c>
      <c r="V779" s="49"/>
      <c r="W779" s="49"/>
      <c r="X779" s="49"/>
      <c r="Y779" s="49"/>
      <c r="Z779" s="49"/>
      <c r="AA779" s="49"/>
      <c r="AB779" s="49"/>
      <c r="AC779" s="49"/>
      <c r="AD779" s="49"/>
      <c r="AE779" s="49"/>
      <c r="AF779" s="49"/>
      <c r="AG779" s="49"/>
      <c r="AH779" s="49"/>
      <c r="AI779" s="49"/>
      <c r="AJ779" s="49"/>
      <c r="AK779" s="49"/>
      <c r="AL779" s="49"/>
      <c r="AM779" s="49"/>
      <c r="AN779" s="49"/>
      <c r="AO779" s="49"/>
      <c r="AP779" s="49">
        <v>0</v>
      </c>
      <c r="AQ779" s="49">
        <v>0</v>
      </c>
      <c r="AR779" s="49">
        <f t="shared" si="427"/>
        <v>6070.1</v>
      </c>
      <c r="AS779" s="1"/>
      <c r="AT779" s="46"/>
      <c r="AU779" s="46"/>
      <c r="AV779" s="46">
        <f>M779/12</f>
        <v>505.8416666666667</v>
      </c>
      <c r="AW779" s="46"/>
      <c r="AX779" s="46"/>
      <c r="AY779" s="46"/>
    </row>
    <row r="780" spans="4:51" s="1" customFormat="1" ht="15.75" hidden="1">
      <c r="D780" s="51"/>
      <c r="E780" s="52" t="s">
        <v>22</v>
      </c>
      <c r="F780" s="49"/>
      <c r="G780" s="49"/>
      <c r="H780" s="49"/>
      <c r="I780" s="49"/>
      <c r="J780" s="49"/>
      <c r="K780" s="53"/>
      <c r="L780" s="54"/>
      <c r="M780" s="54"/>
      <c r="N780" s="54">
        <f aca="true" t="shared" si="454" ref="N780:AQ780">ROUND((N779*N$2/100),1)</f>
        <v>0</v>
      </c>
      <c r="O780" s="54">
        <f t="shared" si="454"/>
        <v>0</v>
      </c>
      <c r="P780" s="54">
        <f t="shared" si="454"/>
        <v>0</v>
      </c>
      <c r="Q780" s="54">
        <f t="shared" si="454"/>
        <v>0</v>
      </c>
      <c r="R780" s="54">
        <f t="shared" si="454"/>
        <v>0</v>
      </c>
      <c r="S780" s="54"/>
      <c r="T780" s="54">
        <f t="shared" si="454"/>
        <v>0</v>
      </c>
      <c r="U780" s="54">
        <f t="shared" si="454"/>
        <v>0</v>
      </c>
      <c r="V780" s="54"/>
      <c r="W780" s="54"/>
      <c r="X780" s="54">
        <f t="shared" si="454"/>
        <v>0</v>
      </c>
      <c r="Y780" s="54">
        <f t="shared" si="454"/>
        <v>0</v>
      </c>
      <c r="Z780" s="54">
        <f t="shared" si="454"/>
        <v>0</v>
      </c>
      <c r="AA780" s="54">
        <f t="shared" si="454"/>
        <v>0</v>
      </c>
      <c r="AB780" s="54">
        <f t="shared" si="454"/>
        <v>0</v>
      </c>
      <c r="AC780" s="54">
        <f t="shared" si="454"/>
        <v>0</v>
      </c>
      <c r="AD780" s="54">
        <f t="shared" si="454"/>
        <v>0</v>
      </c>
      <c r="AE780" s="54">
        <f t="shared" si="454"/>
        <v>0</v>
      </c>
      <c r="AF780" s="54">
        <f t="shared" si="454"/>
        <v>0</v>
      </c>
      <c r="AG780" s="54">
        <f t="shared" si="454"/>
        <v>0</v>
      </c>
      <c r="AH780" s="54">
        <f t="shared" si="454"/>
        <v>0</v>
      </c>
      <c r="AI780" s="54">
        <f t="shared" si="454"/>
        <v>0</v>
      </c>
      <c r="AJ780" s="54">
        <f t="shared" si="454"/>
        <v>0</v>
      </c>
      <c r="AK780" s="54">
        <f t="shared" si="454"/>
        <v>0</v>
      </c>
      <c r="AL780" s="54">
        <f t="shared" si="454"/>
        <v>0</v>
      </c>
      <c r="AM780" s="54">
        <f t="shared" si="454"/>
        <v>0</v>
      </c>
      <c r="AN780" s="54">
        <f t="shared" si="454"/>
        <v>0</v>
      </c>
      <c r="AO780" s="54">
        <f t="shared" si="454"/>
        <v>0</v>
      </c>
      <c r="AP780" s="54">
        <f t="shared" si="454"/>
        <v>0</v>
      </c>
      <c r="AQ780" s="54">
        <f t="shared" si="454"/>
        <v>0</v>
      </c>
      <c r="AR780" s="49">
        <f t="shared" si="427"/>
        <v>0</v>
      </c>
      <c r="AS780" s="1" t="b">
        <f>SUM(K779:AQ779)=AR779</f>
        <v>1</v>
      </c>
      <c r="AT780" s="46"/>
      <c r="AU780" s="46"/>
      <c r="AV780" s="46"/>
      <c r="AW780" s="46"/>
      <c r="AX780" s="46"/>
      <c r="AY780" s="46"/>
    </row>
    <row r="781" spans="4:51" s="1" customFormat="1" ht="15.75" hidden="1">
      <c r="D781" s="51"/>
      <c r="E781" s="52" t="s">
        <v>23</v>
      </c>
      <c r="F781" s="49"/>
      <c r="G781" s="49"/>
      <c r="H781" s="49"/>
      <c r="I781" s="49"/>
      <c r="J781" s="49"/>
      <c r="K781" s="53"/>
      <c r="L781" s="54"/>
      <c r="M781" s="54"/>
      <c r="N781" s="54">
        <f aca="true" t="shared" si="455" ref="N781:AQ781">ROUND((N779*N$3/100),1)</f>
        <v>0</v>
      </c>
      <c r="O781" s="54">
        <f t="shared" si="455"/>
        <v>0</v>
      </c>
      <c r="P781" s="54">
        <f t="shared" si="455"/>
        <v>0</v>
      </c>
      <c r="Q781" s="54">
        <f t="shared" si="455"/>
        <v>0</v>
      </c>
      <c r="R781" s="54">
        <f t="shared" si="455"/>
        <v>0</v>
      </c>
      <c r="S781" s="54"/>
      <c r="T781" s="54">
        <f t="shared" si="455"/>
        <v>0</v>
      </c>
      <c r="U781" s="54">
        <f t="shared" si="455"/>
        <v>0</v>
      </c>
      <c r="V781" s="54"/>
      <c r="W781" s="54"/>
      <c r="X781" s="54">
        <f t="shared" si="455"/>
        <v>0</v>
      </c>
      <c r="Y781" s="54">
        <f t="shared" si="455"/>
        <v>0</v>
      </c>
      <c r="Z781" s="54">
        <f t="shared" si="455"/>
        <v>0</v>
      </c>
      <c r="AA781" s="54">
        <f t="shared" si="455"/>
        <v>0</v>
      </c>
      <c r="AB781" s="54">
        <f t="shared" si="455"/>
        <v>0</v>
      </c>
      <c r="AC781" s="54">
        <f t="shared" si="455"/>
        <v>0</v>
      </c>
      <c r="AD781" s="54">
        <f t="shared" si="455"/>
        <v>0</v>
      </c>
      <c r="AE781" s="54">
        <f t="shared" si="455"/>
        <v>0</v>
      </c>
      <c r="AF781" s="54">
        <f t="shared" si="455"/>
        <v>0</v>
      </c>
      <c r="AG781" s="54">
        <f t="shared" si="455"/>
        <v>0</v>
      </c>
      <c r="AH781" s="54">
        <f t="shared" si="455"/>
        <v>0</v>
      </c>
      <c r="AI781" s="54">
        <f t="shared" si="455"/>
        <v>0</v>
      </c>
      <c r="AJ781" s="54">
        <f t="shared" si="455"/>
        <v>0</v>
      </c>
      <c r="AK781" s="54">
        <f t="shared" si="455"/>
        <v>0</v>
      </c>
      <c r="AL781" s="54">
        <f t="shared" si="455"/>
        <v>0</v>
      </c>
      <c r="AM781" s="54">
        <f t="shared" si="455"/>
        <v>0</v>
      </c>
      <c r="AN781" s="54">
        <f t="shared" si="455"/>
        <v>0</v>
      </c>
      <c r="AO781" s="54">
        <f t="shared" si="455"/>
        <v>0</v>
      </c>
      <c r="AP781" s="54">
        <f t="shared" si="455"/>
        <v>0</v>
      </c>
      <c r="AQ781" s="54">
        <f t="shared" si="455"/>
        <v>0</v>
      </c>
      <c r="AR781" s="49">
        <f t="shared" si="427"/>
        <v>0</v>
      </c>
      <c r="AT781" s="46"/>
      <c r="AU781" s="46"/>
      <c r="AV781" s="46"/>
      <c r="AW781" s="46"/>
      <c r="AX781" s="46"/>
      <c r="AY781" s="46"/>
    </row>
    <row r="782" spans="4:51" s="1" customFormat="1" ht="15.75" hidden="1">
      <c r="D782" s="51"/>
      <c r="E782" s="52" t="s">
        <v>24</v>
      </c>
      <c r="F782" s="49"/>
      <c r="G782" s="49"/>
      <c r="H782" s="49"/>
      <c r="I782" s="49"/>
      <c r="J782" s="49"/>
      <c r="K782" s="53"/>
      <c r="L782" s="54"/>
      <c r="M782" s="54"/>
      <c r="N782" s="54">
        <f aca="true" t="shared" si="456" ref="N782:AQ782">ROUND((N779*N$4/100),1)</f>
        <v>0</v>
      </c>
      <c r="O782" s="54">
        <f t="shared" si="456"/>
        <v>0</v>
      </c>
      <c r="P782" s="54">
        <f t="shared" si="456"/>
        <v>0</v>
      </c>
      <c r="Q782" s="54">
        <f t="shared" si="456"/>
        <v>0</v>
      </c>
      <c r="R782" s="54">
        <f t="shared" si="456"/>
        <v>0</v>
      </c>
      <c r="S782" s="54"/>
      <c r="T782" s="54">
        <f t="shared" si="456"/>
        <v>0</v>
      </c>
      <c r="U782" s="54">
        <f t="shared" si="456"/>
        <v>0</v>
      </c>
      <c r="V782" s="54"/>
      <c r="W782" s="54"/>
      <c r="X782" s="54">
        <f t="shared" si="456"/>
        <v>0</v>
      </c>
      <c r="Y782" s="54">
        <f t="shared" si="456"/>
        <v>0</v>
      </c>
      <c r="Z782" s="54">
        <f t="shared" si="456"/>
        <v>0</v>
      </c>
      <c r="AA782" s="54">
        <f t="shared" si="456"/>
        <v>0</v>
      </c>
      <c r="AB782" s="54">
        <f t="shared" si="456"/>
        <v>0</v>
      </c>
      <c r="AC782" s="54">
        <f t="shared" si="456"/>
        <v>0</v>
      </c>
      <c r="AD782" s="54">
        <f t="shared" si="456"/>
        <v>0</v>
      </c>
      <c r="AE782" s="54">
        <f t="shared" si="456"/>
        <v>0</v>
      </c>
      <c r="AF782" s="54">
        <f t="shared" si="456"/>
        <v>0</v>
      </c>
      <c r="AG782" s="54">
        <f t="shared" si="456"/>
        <v>0</v>
      </c>
      <c r="AH782" s="54">
        <f t="shared" si="456"/>
        <v>0</v>
      </c>
      <c r="AI782" s="54">
        <f t="shared" si="456"/>
        <v>0</v>
      </c>
      <c r="AJ782" s="54">
        <f t="shared" si="456"/>
        <v>0</v>
      </c>
      <c r="AK782" s="54">
        <f t="shared" si="456"/>
        <v>0</v>
      </c>
      <c r="AL782" s="54">
        <f t="shared" si="456"/>
        <v>0</v>
      </c>
      <c r="AM782" s="54">
        <f t="shared" si="456"/>
        <v>0</v>
      </c>
      <c r="AN782" s="54">
        <f t="shared" si="456"/>
        <v>0</v>
      </c>
      <c r="AO782" s="54">
        <f t="shared" si="456"/>
        <v>0</v>
      </c>
      <c r="AP782" s="54">
        <f t="shared" si="456"/>
        <v>0</v>
      </c>
      <c r="AQ782" s="54">
        <f t="shared" si="456"/>
        <v>0</v>
      </c>
      <c r="AR782" s="49">
        <f t="shared" si="427"/>
        <v>0</v>
      </c>
      <c r="AT782" s="46"/>
      <c r="AU782" s="46"/>
      <c r="AV782" s="46"/>
      <c r="AW782" s="46"/>
      <c r="AX782" s="46"/>
      <c r="AY782" s="46"/>
    </row>
    <row r="783" spans="4:51" s="1" customFormat="1" ht="15.75" hidden="1">
      <c r="D783" s="51" t="s">
        <v>25</v>
      </c>
      <c r="E783" s="52" t="s">
        <v>26</v>
      </c>
      <c r="F783" s="49"/>
      <c r="G783" s="49"/>
      <c r="H783" s="49"/>
      <c r="I783" s="49"/>
      <c r="J783" s="49"/>
      <c r="K783" s="53"/>
      <c r="L783" s="54"/>
      <c r="M783" s="54"/>
      <c r="N783" s="54">
        <f aca="true" t="shared" si="457" ref="N783:AQ783">N779-N780-N781-N782</f>
        <v>0</v>
      </c>
      <c r="O783" s="54">
        <f t="shared" si="457"/>
        <v>0</v>
      </c>
      <c r="P783" s="54">
        <f t="shared" si="457"/>
        <v>0</v>
      </c>
      <c r="Q783" s="54">
        <f t="shared" si="457"/>
        <v>0</v>
      </c>
      <c r="R783" s="54">
        <f t="shared" si="457"/>
        <v>0</v>
      </c>
      <c r="S783" s="54"/>
      <c r="T783" s="54">
        <f t="shared" si="457"/>
        <v>0</v>
      </c>
      <c r="U783" s="54">
        <f t="shared" si="457"/>
        <v>0</v>
      </c>
      <c r="V783" s="54"/>
      <c r="W783" s="54"/>
      <c r="X783" s="54">
        <f t="shared" si="457"/>
        <v>0</v>
      </c>
      <c r="Y783" s="54">
        <f t="shared" si="457"/>
        <v>0</v>
      </c>
      <c r="Z783" s="54">
        <f t="shared" si="457"/>
        <v>0</v>
      </c>
      <c r="AA783" s="54">
        <f t="shared" si="457"/>
        <v>0</v>
      </c>
      <c r="AB783" s="54">
        <f t="shared" si="457"/>
        <v>0</v>
      </c>
      <c r="AC783" s="54">
        <f t="shared" si="457"/>
        <v>0</v>
      </c>
      <c r="AD783" s="54">
        <f t="shared" si="457"/>
        <v>0</v>
      </c>
      <c r="AE783" s="54">
        <f t="shared" si="457"/>
        <v>0</v>
      </c>
      <c r="AF783" s="54">
        <f t="shared" si="457"/>
        <v>0</v>
      </c>
      <c r="AG783" s="54">
        <f t="shared" si="457"/>
        <v>0</v>
      </c>
      <c r="AH783" s="54">
        <f t="shared" si="457"/>
        <v>0</v>
      </c>
      <c r="AI783" s="54">
        <f t="shared" si="457"/>
        <v>0</v>
      </c>
      <c r="AJ783" s="54">
        <f t="shared" si="457"/>
        <v>0</v>
      </c>
      <c r="AK783" s="54">
        <f t="shared" si="457"/>
        <v>0</v>
      </c>
      <c r="AL783" s="54">
        <f t="shared" si="457"/>
        <v>0</v>
      </c>
      <c r="AM783" s="54">
        <f t="shared" si="457"/>
        <v>0</v>
      </c>
      <c r="AN783" s="54">
        <f t="shared" si="457"/>
        <v>0</v>
      </c>
      <c r="AO783" s="54">
        <f t="shared" si="457"/>
        <v>0</v>
      </c>
      <c r="AP783" s="54">
        <f t="shared" si="457"/>
        <v>0</v>
      </c>
      <c r="AQ783" s="54">
        <f t="shared" si="457"/>
        <v>0</v>
      </c>
      <c r="AR783" s="49">
        <f t="shared" si="427"/>
        <v>0</v>
      </c>
      <c r="AT783" s="46"/>
      <c r="AU783" s="46"/>
      <c r="AV783" s="46"/>
      <c r="AW783" s="46"/>
      <c r="AX783" s="46"/>
      <c r="AY783" s="46"/>
    </row>
    <row r="784" spans="4:51" s="1" customFormat="1" ht="15.75" hidden="1">
      <c r="D784" s="41"/>
      <c r="E784" s="49"/>
      <c r="F784" s="49"/>
      <c r="G784" s="49"/>
      <c r="H784" s="49"/>
      <c r="I784" s="49"/>
      <c r="J784" s="49"/>
      <c r="K784" s="60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  <c r="AR784" s="49">
        <f t="shared" si="427"/>
        <v>0</v>
      </c>
      <c r="AT784" s="46"/>
      <c r="AU784" s="46"/>
      <c r="AV784" s="46"/>
      <c r="AW784" s="46"/>
      <c r="AX784" s="46"/>
      <c r="AY784" s="46"/>
    </row>
    <row r="785" spans="4:51" s="1" customFormat="1" ht="6" customHeight="1" hidden="1">
      <c r="D785" s="41"/>
      <c r="E785" s="49"/>
      <c r="F785" s="49"/>
      <c r="G785" s="49"/>
      <c r="H785" s="49"/>
      <c r="I785" s="49"/>
      <c r="J785" s="49"/>
      <c r="K785" s="60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  <c r="AR785" s="49">
        <f t="shared" si="427"/>
        <v>0</v>
      </c>
      <c r="AT785" s="46"/>
      <c r="AU785" s="46"/>
      <c r="AV785" s="46"/>
      <c r="AW785" s="46"/>
      <c r="AX785" s="46"/>
      <c r="AY785" s="46"/>
    </row>
    <row r="786" spans="4:51" s="2" customFormat="1" ht="33" customHeight="1">
      <c r="D786" s="57">
        <v>70743</v>
      </c>
      <c r="E786" s="63" t="s">
        <v>130</v>
      </c>
      <c r="F786" s="49"/>
      <c r="G786" s="49"/>
      <c r="H786" s="49"/>
      <c r="I786" s="49"/>
      <c r="J786" s="49"/>
      <c r="K786" s="50"/>
      <c r="L786" s="49"/>
      <c r="M786" s="49">
        <v>6576.3</v>
      </c>
      <c r="N786" s="49">
        <v>0</v>
      </c>
      <c r="O786" s="49">
        <v>0</v>
      </c>
      <c r="P786" s="49">
        <v>0</v>
      </c>
      <c r="Q786" s="49">
        <v>0</v>
      </c>
      <c r="R786" s="49">
        <v>0</v>
      </c>
      <c r="S786" s="62"/>
      <c r="T786" s="49">
        <v>0</v>
      </c>
      <c r="U786" s="49">
        <v>0</v>
      </c>
      <c r="V786" s="49"/>
      <c r="W786" s="49"/>
      <c r="X786" s="49">
        <v>0</v>
      </c>
      <c r="Y786" s="49">
        <v>0</v>
      </c>
      <c r="Z786" s="49">
        <v>0</v>
      </c>
      <c r="AA786" s="49">
        <v>0</v>
      </c>
      <c r="AB786" s="49">
        <v>0</v>
      </c>
      <c r="AC786" s="49">
        <v>0</v>
      </c>
      <c r="AD786" s="49"/>
      <c r="AE786" s="49"/>
      <c r="AF786" s="49"/>
      <c r="AG786" s="49"/>
      <c r="AH786" s="49"/>
      <c r="AI786" s="49"/>
      <c r="AJ786" s="49"/>
      <c r="AK786" s="49"/>
      <c r="AL786" s="49"/>
      <c r="AM786" s="49"/>
      <c r="AN786" s="49"/>
      <c r="AO786" s="49"/>
      <c r="AP786" s="49">
        <v>0</v>
      </c>
      <c r="AQ786" s="49">
        <v>0</v>
      </c>
      <c r="AR786" s="49">
        <f t="shared" si="427"/>
        <v>6576.3</v>
      </c>
      <c r="AS786" s="1"/>
      <c r="AT786" s="46"/>
      <c r="AU786" s="46"/>
      <c r="AV786" s="46">
        <f>M786/12</f>
        <v>548.025</v>
      </c>
      <c r="AW786" s="46"/>
      <c r="AX786" s="46"/>
      <c r="AY786" s="46"/>
    </row>
    <row r="787" spans="4:51" s="1" customFormat="1" ht="3" customHeight="1" hidden="1">
      <c r="D787" s="51"/>
      <c r="E787" s="52" t="s">
        <v>22</v>
      </c>
      <c r="F787" s="49"/>
      <c r="G787" s="49"/>
      <c r="H787" s="49"/>
      <c r="I787" s="49"/>
      <c r="J787" s="49"/>
      <c r="K787" s="53">
        <f aca="true" t="shared" si="458" ref="K787:AQ787">ROUND((K786*K$2/100),1)</f>
        <v>0</v>
      </c>
      <c r="L787" s="54">
        <f t="shared" si="458"/>
        <v>0</v>
      </c>
      <c r="M787" s="54"/>
      <c r="N787" s="54">
        <f t="shared" si="458"/>
        <v>0</v>
      </c>
      <c r="O787" s="54">
        <f t="shared" si="458"/>
        <v>0</v>
      </c>
      <c r="P787" s="54">
        <f t="shared" si="458"/>
        <v>0</v>
      </c>
      <c r="Q787" s="54">
        <f t="shared" si="458"/>
        <v>0</v>
      </c>
      <c r="R787" s="54">
        <f t="shared" si="458"/>
        <v>0</v>
      </c>
      <c r="S787" s="54"/>
      <c r="T787" s="54">
        <f t="shared" si="458"/>
        <v>0</v>
      </c>
      <c r="U787" s="54">
        <f t="shared" si="458"/>
        <v>0</v>
      </c>
      <c r="V787" s="54"/>
      <c r="W787" s="54"/>
      <c r="X787" s="54">
        <f t="shared" si="458"/>
        <v>0</v>
      </c>
      <c r="Y787" s="54">
        <f t="shared" si="458"/>
        <v>0</v>
      </c>
      <c r="Z787" s="54">
        <f t="shared" si="458"/>
        <v>0</v>
      </c>
      <c r="AA787" s="54">
        <f t="shared" si="458"/>
        <v>0</v>
      </c>
      <c r="AB787" s="54">
        <f t="shared" si="458"/>
        <v>0</v>
      </c>
      <c r="AC787" s="54">
        <f t="shared" si="458"/>
        <v>0</v>
      </c>
      <c r="AD787" s="54">
        <f t="shared" si="458"/>
        <v>0</v>
      </c>
      <c r="AE787" s="54">
        <f t="shared" si="458"/>
        <v>0</v>
      </c>
      <c r="AF787" s="54">
        <f t="shared" si="458"/>
        <v>0</v>
      </c>
      <c r="AG787" s="54">
        <f t="shared" si="458"/>
        <v>0</v>
      </c>
      <c r="AH787" s="54">
        <f t="shared" si="458"/>
        <v>0</v>
      </c>
      <c r="AI787" s="54">
        <f t="shared" si="458"/>
        <v>0</v>
      </c>
      <c r="AJ787" s="54">
        <f t="shared" si="458"/>
        <v>0</v>
      </c>
      <c r="AK787" s="54">
        <f t="shared" si="458"/>
        <v>0</v>
      </c>
      <c r="AL787" s="54">
        <f t="shared" si="458"/>
        <v>0</v>
      </c>
      <c r="AM787" s="54">
        <f t="shared" si="458"/>
        <v>0</v>
      </c>
      <c r="AN787" s="54">
        <f t="shared" si="458"/>
        <v>0</v>
      </c>
      <c r="AO787" s="54">
        <f t="shared" si="458"/>
        <v>0</v>
      </c>
      <c r="AP787" s="54">
        <f t="shared" si="458"/>
        <v>0</v>
      </c>
      <c r="AQ787" s="54">
        <f t="shared" si="458"/>
        <v>0</v>
      </c>
      <c r="AR787" s="49">
        <f t="shared" si="427"/>
        <v>0</v>
      </c>
      <c r="AS787" s="1" t="b">
        <f>SUM(K786:AQ786)=AR786</f>
        <v>1</v>
      </c>
      <c r="AT787" s="46"/>
      <c r="AU787" s="46"/>
      <c r="AV787" s="46">
        <f>M787/12</f>
        <v>0</v>
      </c>
      <c r="AW787" s="46"/>
      <c r="AX787" s="46"/>
      <c r="AY787" s="46"/>
    </row>
    <row r="788" spans="4:51" s="1" customFormat="1" ht="15.75" hidden="1">
      <c r="D788" s="51"/>
      <c r="E788" s="52" t="s">
        <v>23</v>
      </c>
      <c r="F788" s="49"/>
      <c r="G788" s="49"/>
      <c r="H788" s="49"/>
      <c r="I788" s="49"/>
      <c r="J788" s="49"/>
      <c r="K788" s="53">
        <f aca="true" t="shared" si="459" ref="K788:AQ788">ROUND((K786*K$3/100),1)</f>
        <v>0</v>
      </c>
      <c r="L788" s="54">
        <f t="shared" si="459"/>
        <v>0</v>
      </c>
      <c r="M788" s="54"/>
      <c r="N788" s="54">
        <f t="shared" si="459"/>
        <v>0</v>
      </c>
      <c r="O788" s="54">
        <f t="shared" si="459"/>
        <v>0</v>
      </c>
      <c r="P788" s="54">
        <f t="shared" si="459"/>
        <v>0</v>
      </c>
      <c r="Q788" s="54">
        <f t="shared" si="459"/>
        <v>0</v>
      </c>
      <c r="R788" s="54">
        <f t="shared" si="459"/>
        <v>0</v>
      </c>
      <c r="S788" s="54"/>
      <c r="T788" s="54">
        <f t="shared" si="459"/>
        <v>0</v>
      </c>
      <c r="U788" s="54">
        <f t="shared" si="459"/>
        <v>0</v>
      </c>
      <c r="V788" s="54"/>
      <c r="W788" s="54"/>
      <c r="X788" s="54">
        <f t="shared" si="459"/>
        <v>0</v>
      </c>
      <c r="Y788" s="54">
        <f t="shared" si="459"/>
        <v>0</v>
      </c>
      <c r="Z788" s="54">
        <f t="shared" si="459"/>
        <v>0</v>
      </c>
      <c r="AA788" s="54">
        <f t="shared" si="459"/>
        <v>0</v>
      </c>
      <c r="AB788" s="54">
        <f t="shared" si="459"/>
        <v>0</v>
      </c>
      <c r="AC788" s="54">
        <f t="shared" si="459"/>
        <v>0</v>
      </c>
      <c r="AD788" s="54">
        <f t="shared" si="459"/>
        <v>0</v>
      </c>
      <c r="AE788" s="54">
        <f t="shared" si="459"/>
        <v>0</v>
      </c>
      <c r="AF788" s="54">
        <f t="shared" si="459"/>
        <v>0</v>
      </c>
      <c r="AG788" s="54">
        <f t="shared" si="459"/>
        <v>0</v>
      </c>
      <c r="AH788" s="54">
        <f t="shared" si="459"/>
        <v>0</v>
      </c>
      <c r="AI788" s="54">
        <f t="shared" si="459"/>
        <v>0</v>
      </c>
      <c r="AJ788" s="54">
        <f t="shared" si="459"/>
        <v>0</v>
      </c>
      <c r="AK788" s="54">
        <f t="shared" si="459"/>
        <v>0</v>
      </c>
      <c r="AL788" s="54">
        <f t="shared" si="459"/>
        <v>0</v>
      </c>
      <c r="AM788" s="54">
        <f t="shared" si="459"/>
        <v>0</v>
      </c>
      <c r="AN788" s="54">
        <f t="shared" si="459"/>
        <v>0</v>
      </c>
      <c r="AO788" s="54">
        <f t="shared" si="459"/>
        <v>0</v>
      </c>
      <c r="AP788" s="54">
        <f t="shared" si="459"/>
        <v>0</v>
      </c>
      <c r="AQ788" s="54">
        <f t="shared" si="459"/>
        <v>0</v>
      </c>
      <c r="AR788" s="49">
        <f t="shared" si="427"/>
        <v>0</v>
      </c>
      <c r="AT788" s="46"/>
      <c r="AU788" s="46"/>
      <c r="AV788" s="46"/>
      <c r="AW788" s="46"/>
      <c r="AX788" s="46"/>
      <c r="AY788" s="46"/>
    </row>
    <row r="789" spans="4:51" s="1" customFormat="1" ht="15.75" hidden="1">
      <c r="D789" s="51"/>
      <c r="E789" s="52" t="s">
        <v>24</v>
      </c>
      <c r="F789" s="49"/>
      <c r="G789" s="49"/>
      <c r="H789" s="49"/>
      <c r="I789" s="49"/>
      <c r="J789" s="49"/>
      <c r="K789" s="53">
        <f aca="true" t="shared" si="460" ref="K789:AQ789">ROUND((K786*K$4/100),1)</f>
        <v>0</v>
      </c>
      <c r="L789" s="54">
        <f t="shared" si="460"/>
        <v>0</v>
      </c>
      <c r="M789" s="54"/>
      <c r="N789" s="54">
        <f t="shared" si="460"/>
        <v>0</v>
      </c>
      <c r="O789" s="54">
        <f t="shared" si="460"/>
        <v>0</v>
      </c>
      <c r="P789" s="54">
        <f t="shared" si="460"/>
        <v>0</v>
      </c>
      <c r="Q789" s="54">
        <f t="shared" si="460"/>
        <v>0</v>
      </c>
      <c r="R789" s="54">
        <f t="shared" si="460"/>
        <v>0</v>
      </c>
      <c r="S789" s="54"/>
      <c r="T789" s="54">
        <f t="shared" si="460"/>
        <v>0</v>
      </c>
      <c r="U789" s="54">
        <f t="shared" si="460"/>
        <v>0</v>
      </c>
      <c r="V789" s="54"/>
      <c r="W789" s="54"/>
      <c r="X789" s="54">
        <f t="shared" si="460"/>
        <v>0</v>
      </c>
      <c r="Y789" s="54">
        <f t="shared" si="460"/>
        <v>0</v>
      </c>
      <c r="Z789" s="54">
        <f t="shared" si="460"/>
        <v>0</v>
      </c>
      <c r="AA789" s="54">
        <f t="shared" si="460"/>
        <v>0</v>
      </c>
      <c r="AB789" s="54">
        <f t="shared" si="460"/>
        <v>0</v>
      </c>
      <c r="AC789" s="54">
        <f t="shared" si="460"/>
        <v>0</v>
      </c>
      <c r="AD789" s="54">
        <f t="shared" si="460"/>
        <v>0</v>
      </c>
      <c r="AE789" s="54">
        <f t="shared" si="460"/>
        <v>0</v>
      </c>
      <c r="AF789" s="54">
        <f t="shared" si="460"/>
        <v>0</v>
      </c>
      <c r="AG789" s="54">
        <f t="shared" si="460"/>
        <v>0</v>
      </c>
      <c r="AH789" s="54">
        <f t="shared" si="460"/>
        <v>0</v>
      </c>
      <c r="AI789" s="54">
        <f t="shared" si="460"/>
        <v>0</v>
      </c>
      <c r="AJ789" s="54">
        <f t="shared" si="460"/>
        <v>0</v>
      </c>
      <c r="AK789" s="54">
        <f t="shared" si="460"/>
        <v>0</v>
      </c>
      <c r="AL789" s="54">
        <f t="shared" si="460"/>
        <v>0</v>
      </c>
      <c r="AM789" s="54">
        <f t="shared" si="460"/>
        <v>0</v>
      </c>
      <c r="AN789" s="54">
        <f t="shared" si="460"/>
        <v>0</v>
      </c>
      <c r="AO789" s="54">
        <f t="shared" si="460"/>
        <v>0</v>
      </c>
      <c r="AP789" s="54">
        <f t="shared" si="460"/>
        <v>0</v>
      </c>
      <c r="AQ789" s="54">
        <f t="shared" si="460"/>
        <v>0</v>
      </c>
      <c r="AR789" s="49">
        <f t="shared" si="427"/>
        <v>0</v>
      </c>
      <c r="AT789" s="46"/>
      <c r="AU789" s="46"/>
      <c r="AV789" s="46"/>
      <c r="AW789" s="46"/>
      <c r="AX789" s="46"/>
      <c r="AY789" s="46"/>
    </row>
    <row r="790" spans="4:51" s="1" customFormat="1" ht="15.75" hidden="1">
      <c r="D790" s="51" t="s">
        <v>25</v>
      </c>
      <c r="E790" s="52" t="s">
        <v>26</v>
      </c>
      <c r="F790" s="49"/>
      <c r="G790" s="49"/>
      <c r="H790" s="49"/>
      <c r="I790" s="49"/>
      <c r="J790" s="49"/>
      <c r="K790" s="53">
        <f aca="true" t="shared" si="461" ref="K790:AQ790">K786-K787-K788-K789</f>
        <v>0</v>
      </c>
      <c r="L790" s="54">
        <f t="shared" si="461"/>
        <v>0</v>
      </c>
      <c r="M790" s="54"/>
      <c r="N790" s="54">
        <f t="shared" si="461"/>
        <v>0</v>
      </c>
      <c r="O790" s="54">
        <f t="shared" si="461"/>
        <v>0</v>
      </c>
      <c r="P790" s="54">
        <f t="shared" si="461"/>
        <v>0</v>
      </c>
      <c r="Q790" s="54">
        <f t="shared" si="461"/>
        <v>0</v>
      </c>
      <c r="R790" s="54">
        <f t="shared" si="461"/>
        <v>0</v>
      </c>
      <c r="S790" s="54"/>
      <c r="T790" s="54">
        <f t="shared" si="461"/>
        <v>0</v>
      </c>
      <c r="U790" s="54">
        <f t="shared" si="461"/>
        <v>0</v>
      </c>
      <c r="V790" s="54"/>
      <c r="W790" s="54"/>
      <c r="X790" s="54">
        <f t="shared" si="461"/>
        <v>0</v>
      </c>
      <c r="Y790" s="54">
        <f t="shared" si="461"/>
        <v>0</v>
      </c>
      <c r="Z790" s="54">
        <f t="shared" si="461"/>
        <v>0</v>
      </c>
      <c r="AA790" s="54">
        <f t="shared" si="461"/>
        <v>0</v>
      </c>
      <c r="AB790" s="54">
        <f t="shared" si="461"/>
        <v>0</v>
      </c>
      <c r="AC790" s="54">
        <f t="shared" si="461"/>
        <v>0</v>
      </c>
      <c r="AD790" s="54">
        <f t="shared" si="461"/>
        <v>0</v>
      </c>
      <c r="AE790" s="54">
        <f t="shared" si="461"/>
        <v>0</v>
      </c>
      <c r="AF790" s="54">
        <f t="shared" si="461"/>
        <v>0</v>
      </c>
      <c r="AG790" s="54">
        <f t="shared" si="461"/>
        <v>0</v>
      </c>
      <c r="AH790" s="54">
        <f t="shared" si="461"/>
        <v>0</v>
      </c>
      <c r="AI790" s="54">
        <f t="shared" si="461"/>
        <v>0</v>
      </c>
      <c r="AJ790" s="54">
        <f t="shared" si="461"/>
        <v>0</v>
      </c>
      <c r="AK790" s="54">
        <f t="shared" si="461"/>
        <v>0</v>
      </c>
      <c r="AL790" s="54">
        <f t="shared" si="461"/>
        <v>0</v>
      </c>
      <c r="AM790" s="54">
        <f t="shared" si="461"/>
        <v>0</v>
      </c>
      <c r="AN790" s="54">
        <f t="shared" si="461"/>
        <v>0</v>
      </c>
      <c r="AO790" s="54">
        <f t="shared" si="461"/>
        <v>0</v>
      </c>
      <c r="AP790" s="54">
        <f t="shared" si="461"/>
        <v>0</v>
      </c>
      <c r="AQ790" s="54">
        <f t="shared" si="461"/>
        <v>0</v>
      </c>
      <c r="AR790" s="49">
        <f t="shared" si="427"/>
        <v>0</v>
      </c>
      <c r="AT790" s="46"/>
      <c r="AU790" s="46"/>
      <c r="AV790" s="46"/>
      <c r="AW790" s="46"/>
      <c r="AX790" s="46"/>
      <c r="AY790" s="46"/>
    </row>
    <row r="791" spans="4:51" s="1" customFormat="1" ht="15.75" hidden="1">
      <c r="D791" s="41"/>
      <c r="E791" s="49"/>
      <c r="F791" s="49"/>
      <c r="G791" s="49"/>
      <c r="H791" s="49"/>
      <c r="I791" s="49"/>
      <c r="J791" s="49"/>
      <c r="K791" s="60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  <c r="AR791" s="49">
        <f t="shared" si="427"/>
        <v>0</v>
      </c>
      <c r="AT791" s="46"/>
      <c r="AU791" s="46"/>
      <c r="AV791" s="46"/>
      <c r="AW791" s="46"/>
      <c r="AX791" s="46"/>
      <c r="AY791" s="46"/>
    </row>
    <row r="792" spans="4:51" s="1" customFormat="1" ht="0" customHeight="1" hidden="1">
      <c r="D792" s="41"/>
      <c r="E792" s="49"/>
      <c r="F792" s="49"/>
      <c r="G792" s="49"/>
      <c r="H792" s="49"/>
      <c r="I792" s="49"/>
      <c r="J792" s="49"/>
      <c r="K792" s="60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  <c r="AR792" s="49">
        <f t="shared" si="427"/>
        <v>0</v>
      </c>
      <c r="AT792" s="46"/>
      <c r="AU792" s="46"/>
      <c r="AV792" s="46"/>
      <c r="AW792" s="46"/>
      <c r="AX792" s="46"/>
      <c r="AY792" s="46"/>
    </row>
    <row r="793" spans="4:51" s="2" customFormat="1" ht="31.5" customHeight="1">
      <c r="D793" s="57">
        <v>70743</v>
      </c>
      <c r="E793" s="63" t="s">
        <v>131</v>
      </c>
      <c r="F793" s="49"/>
      <c r="G793" s="49"/>
      <c r="H793" s="49"/>
      <c r="I793" s="49"/>
      <c r="J793" s="49"/>
      <c r="K793" s="50"/>
      <c r="L793" s="49"/>
      <c r="M793" s="49">
        <v>9675</v>
      </c>
      <c r="N793" s="49">
        <v>0</v>
      </c>
      <c r="O793" s="49">
        <v>0</v>
      </c>
      <c r="P793" s="49">
        <v>0</v>
      </c>
      <c r="Q793" s="49">
        <v>0</v>
      </c>
      <c r="R793" s="49">
        <v>0</v>
      </c>
      <c r="S793" s="62"/>
      <c r="T793" s="49">
        <v>0</v>
      </c>
      <c r="U793" s="49">
        <v>0</v>
      </c>
      <c r="V793" s="49"/>
      <c r="W793" s="49"/>
      <c r="X793" s="49"/>
      <c r="Y793" s="49"/>
      <c r="Z793" s="49"/>
      <c r="AA793" s="49"/>
      <c r="AB793" s="49"/>
      <c r="AC793" s="49"/>
      <c r="AD793" s="49"/>
      <c r="AE793" s="49"/>
      <c r="AF793" s="49"/>
      <c r="AG793" s="49"/>
      <c r="AH793" s="49"/>
      <c r="AI793" s="49"/>
      <c r="AJ793" s="49"/>
      <c r="AK793" s="49"/>
      <c r="AL793" s="49"/>
      <c r="AM793" s="49"/>
      <c r="AN793" s="49"/>
      <c r="AO793" s="49"/>
      <c r="AP793" s="49">
        <v>0</v>
      </c>
      <c r="AQ793" s="49">
        <v>0</v>
      </c>
      <c r="AR793" s="49">
        <f t="shared" si="427"/>
        <v>9675</v>
      </c>
      <c r="AS793" s="1"/>
      <c r="AT793" s="46"/>
      <c r="AU793" s="46"/>
      <c r="AV793" s="46">
        <f>M793/12</f>
        <v>806.25</v>
      </c>
      <c r="AW793" s="46"/>
      <c r="AX793" s="46"/>
      <c r="AY793" s="46"/>
    </row>
    <row r="794" spans="4:51" s="1" customFormat="1" ht="15.75" hidden="1">
      <c r="D794" s="51"/>
      <c r="E794" s="52" t="s">
        <v>22</v>
      </c>
      <c r="F794" s="49"/>
      <c r="G794" s="49"/>
      <c r="H794" s="49"/>
      <c r="I794" s="49"/>
      <c r="J794" s="49"/>
      <c r="K794" s="53"/>
      <c r="L794" s="54"/>
      <c r="M794" s="54"/>
      <c r="N794" s="54">
        <f aca="true" t="shared" si="462" ref="N794:U794">ROUND((N793*N$2/100),1)</f>
        <v>0</v>
      </c>
      <c r="O794" s="54">
        <f t="shared" si="462"/>
        <v>0</v>
      </c>
      <c r="P794" s="54">
        <f t="shared" si="462"/>
        <v>0</v>
      </c>
      <c r="Q794" s="54">
        <f t="shared" si="462"/>
        <v>0</v>
      </c>
      <c r="R794" s="54">
        <f t="shared" si="462"/>
        <v>0</v>
      </c>
      <c r="S794" s="54"/>
      <c r="T794" s="54">
        <f t="shared" si="462"/>
        <v>0</v>
      </c>
      <c r="U794" s="54">
        <f t="shared" si="462"/>
        <v>0</v>
      </c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>
        <f>ROUND((AP793*AP$2/100),1)</f>
        <v>0</v>
      </c>
      <c r="AQ794" s="54">
        <f>ROUND((AQ793*AQ$2/100),1)</f>
        <v>0</v>
      </c>
      <c r="AR794" s="49">
        <f t="shared" si="427"/>
        <v>0</v>
      </c>
      <c r="AS794" s="1" t="b">
        <f>SUM(K793:AQ793)=AR793</f>
        <v>1</v>
      </c>
      <c r="AT794" s="46"/>
      <c r="AU794" s="46"/>
      <c r="AV794" s="46"/>
      <c r="AW794" s="46"/>
      <c r="AX794" s="46"/>
      <c r="AY794" s="46"/>
    </row>
    <row r="795" spans="4:51" s="1" customFormat="1" ht="15.75" hidden="1">
      <c r="D795" s="51"/>
      <c r="E795" s="52" t="s">
        <v>23</v>
      </c>
      <c r="F795" s="49"/>
      <c r="G795" s="49"/>
      <c r="H795" s="49"/>
      <c r="I795" s="49"/>
      <c r="J795" s="49"/>
      <c r="K795" s="53"/>
      <c r="L795" s="54"/>
      <c r="M795" s="54"/>
      <c r="N795" s="54">
        <f aca="true" t="shared" si="463" ref="N795:U795">ROUND((N793*N$3/100),1)</f>
        <v>0</v>
      </c>
      <c r="O795" s="54">
        <f t="shared" si="463"/>
        <v>0</v>
      </c>
      <c r="P795" s="54">
        <f t="shared" si="463"/>
        <v>0</v>
      </c>
      <c r="Q795" s="54">
        <f t="shared" si="463"/>
        <v>0</v>
      </c>
      <c r="R795" s="54">
        <f t="shared" si="463"/>
        <v>0</v>
      </c>
      <c r="S795" s="54"/>
      <c r="T795" s="54">
        <f t="shared" si="463"/>
        <v>0</v>
      </c>
      <c r="U795" s="54">
        <f t="shared" si="463"/>
        <v>0</v>
      </c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>
        <f>ROUND((AP793*AP$3/100),1)</f>
        <v>0</v>
      </c>
      <c r="AQ795" s="54">
        <f>ROUND((AQ793*AQ$3/100),1)</f>
        <v>0</v>
      </c>
      <c r="AR795" s="49">
        <f t="shared" si="427"/>
        <v>0</v>
      </c>
      <c r="AT795" s="46"/>
      <c r="AU795" s="46"/>
      <c r="AV795" s="46"/>
      <c r="AW795" s="46"/>
      <c r="AX795" s="46"/>
      <c r="AY795" s="46"/>
    </row>
    <row r="796" spans="4:51" s="1" customFormat="1" ht="15.75" hidden="1">
      <c r="D796" s="51"/>
      <c r="E796" s="52" t="s">
        <v>24</v>
      </c>
      <c r="F796" s="49"/>
      <c r="G796" s="49"/>
      <c r="H796" s="49"/>
      <c r="I796" s="49"/>
      <c r="J796" s="49"/>
      <c r="K796" s="53"/>
      <c r="L796" s="54"/>
      <c r="M796" s="54"/>
      <c r="N796" s="54">
        <f aca="true" t="shared" si="464" ref="N796:U796">ROUND((N793*N$4/100),1)</f>
        <v>0</v>
      </c>
      <c r="O796" s="54">
        <f t="shared" si="464"/>
        <v>0</v>
      </c>
      <c r="P796" s="54">
        <f t="shared" si="464"/>
        <v>0</v>
      </c>
      <c r="Q796" s="54">
        <f t="shared" si="464"/>
        <v>0</v>
      </c>
      <c r="R796" s="54">
        <f t="shared" si="464"/>
        <v>0</v>
      </c>
      <c r="S796" s="54"/>
      <c r="T796" s="54">
        <f t="shared" si="464"/>
        <v>0</v>
      </c>
      <c r="U796" s="54">
        <f t="shared" si="464"/>
        <v>0</v>
      </c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>
        <f>ROUND((AP793*AP$4/100),1)</f>
        <v>0</v>
      </c>
      <c r="AQ796" s="54">
        <f>ROUND((AQ793*AQ$4/100),1)</f>
        <v>0</v>
      </c>
      <c r="AR796" s="49">
        <f aca="true" t="shared" si="465" ref="AR796:AR859">K796+L796+M796+W796+AD796+AJ796+AO796</f>
        <v>0</v>
      </c>
      <c r="AT796" s="46"/>
      <c r="AU796" s="46"/>
      <c r="AV796" s="46"/>
      <c r="AW796" s="46"/>
      <c r="AX796" s="46"/>
      <c r="AY796" s="46"/>
    </row>
    <row r="797" spans="4:51" s="1" customFormat="1" ht="15.75" hidden="1">
      <c r="D797" s="51" t="s">
        <v>25</v>
      </c>
      <c r="E797" s="52" t="s">
        <v>26</v>
      </c>
      <c r="F797" s="49"/>
      <c r="G797" s="49"/>
      <c r="H797" s="49"/>
      <c r="I797" s="49"/>
      <c r="J797" s="49"/>
      <c r="K797" s="53"/>
      <c r="L797" s="54"/>
      <c r="M797" s="54"/>
      <c r="N797" s="54">
        <f aca="true" t="shared" si="466" ref="N797:U797">N793-N794-N795-N796</f>
        <v>0</v>
      </c>
      <c r="O797" s="54">
        <f t="shared" si="466"/>
        <v>0</v>
      </c>
      <c r="P797" s="54">
        <f t="shared" si="466"/>
        <v>0</v>
      </c>
      <c r="Q797" s="54">
        <f t="shared" si="466"/>
        <v>0</v>
      </c>
      <c r="R797" s="54">
        <f t="shared" si="466"/>
        <v>0</v>
      </c>
      <c r="S797" s="54"/>
      <c r="T797" s="54">
        <f t="shared" si="466"/>
        <v>0</v>
      </c>
      <c r="U797" s="54">
        <f t="shared" si="466"/>
        <v>0</v>
      </c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>
        <f>AP793-AP794-AP795-AP796</f>
        <v>0</v>
      </c>
      <c r="AQ797" s="54">
        <f>AQ793-AQ794-AQ795-AQ796</f>
        <v>0</v>
      </c>
      <c r="AR797" s="49">
        <f t="shared" si="465"/>
        <v>0</v>
      </c>
      <c r="AT797" s="46"/>
      <c r="AU797" s="46"/>
      <c r="AV797" s="46"/>
      <c r="AW797" s="46"/>
      <c r="AX797" s="46"/>
      <c r="AY797" s="46"/>
    </row>
    <row r="798" spans="4:51" s="1" customFormat="1" ht="15.75" hidden="1">
      <c r="D798" s="41"/>
      <c r="E798" s="49"/>
      <c r="F798" s="49"/>
      <c r="G798" s="49"/>
      <c r="H798" s="49"/>
      <c r="I798" s="49"/>
      <c r="J798" s="49"/>
      <c r="K798" s="60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  <c r="AR798" s="49">
        <f t="shared" si="465"/>
        <v>0</v>
      </c>
      <c r="AT798" s="46"/>
      <c r="AU798" s="46"/>
      <c r="AV798" s="46"/>
      <c r="AW798" s="46"/>
      <c r="AX798" s="46"/>
      <c r="AY798" s="46"/>
    </row>
    <row r="799" spans="4:51" s="1" customFormat="1" ht="6" customHeight="1" hidden="1">
      <c r="D799" s="41"/>
      <c r="E799" s="49"/>
      <c r="F799" s="49"/>
      <c r="G799" s="49"/>
      <c r="H799" s="49"/>
      <c r="I799" s="49"/>
      <c r="J799" s="49"/>
      <c r="K799" s="60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  <c r="AR799" s="49">
        <f t="shared" si="465"/>
        <v>0</v>
      </c>
      <c r="AT799" s="46"/>
      <c r="AU799" s="46"/>
      <c r="AV799" s="46"/>
      <c r="AW799" s="46"/>
      <c r="AX799" s="46"/>
      <c r="AY799" s="46"/>
    </row>
    <row r="800" spans="4:51" s="2" customFormat="1" ht="31.5">
      <c r="D800" s="57">
        <v>70743</v>
      </c>
      <c r="E800" s="63" t="s">
        <v>132</v>
      </c>
      <c r="F800" s="49"/>
      <c r="G800" s="49"/>
      <c r="H800" s="49"/>
      <c r="I800" s="49"/>
      <c r="J800" s="49"/>
      <c r="K800" s="50"/>
      <c r="L800" s="49"/>
      <c r="M800" s="49">
        <v>3901.3</v>
      </c>
      <c r="N800" s="49">
        <v>0</v>
      </c>
      <c r="O800" s="49">
        <v>0</v>
      </c>
      <c r="P800" s="49">
        <v>0</v>
      </c>
      <c r="Q800" s="49">
        <v>0</v>
      </c>
      <c r="R800" s="49">
        <v>0</v>
      </c>
      <c r="S800" s="62"/>
      <c r="T800" s="49">
        <v>0</v>
      </c>
      <c r="U800" s="49">
        <v>0</v>
      </c>
      <c r="V800" s="49"/>
      <c r="W800" s="49"/>
      <c r="X800" s="49"/>
      <c r="Y800" s="49"/>
      <c r="Z800" s="49"/>
      <c r="AA800" s="49"/>
      <c r="AB800" s="49"/>
      <c r="AC800" s="49"/>
      <c r="AD800" s="49"/>
      <c r="AE800" s="49"/>
      <c r="AF800" s="49"/>
      <c r="AG800" s="49"/>
      <c r="AH800" s="49"/>
      <c r="AI800" s="49"/>
      <c r="AJ800" s="49"/>
      <c r="AK800" s="49"/>
      <c r="AL800" s="49"/>
      <c r="AM800" s="49"/>
      <c r="AN800" s="49"/>
      <c r="AO800" s="49"/>
      <c r="AP800" s="49">
        <v>0</v>
      </c>
      <c r="AQ800" s="49">
        <v>0</v>
      </c>
      <c r="AR800" s="49">
        <f t="shared" si="465"/>
        <v>3901.3</v>
      </c>
      <c r="AS800" s="1"/>
      <c r="AT800" s="46"/>
      <c r="AU800" s="46"/>
      <c r="AV800" s="46">
        <f>M800/12</f>
        <v>325.10833333333335</v>
      </c>
      <c r="AW800" s="46"/>
      <c r="AX800" s="46"/>
      <c r="AY800" s="46"/>
    </row>
    <row r="801" spans="4:51" s="1" customFormat="1" ht="15.75" hidden="1">
      <c r="D801" s="51"/>
      <c r="E801" s="52" t="s">
        <v>22</v>
      </c>
      <c r="F801" s="49"/>
      <c r="G801" s="49"/>
      <c r="H801" s="49"/>
      <c r="I801" s="49"/>
      <c r="J801" s="49"/>
      <c r="K801" s="53"/>
      <c r="L801" s="54"/>
      <c r="M801" s="54"/>
      <c r="N801" s="54">
        <f aca="true" t="shared" si="467" ref="N801:U801">ROUND((N800*N$2/100),1)</f>
        <v>0</v>
      </c>
      <c r="O801" s="54">
        <f t="shared" si="467"/>
        <v>0</v>
      </c>
      <c r="P801" s="54">
        <f t="shared" si="467"/>
        <v>0</v>
      </c>
      <c r="Q801" s="54">
        <f t="shared" si="467"/>
        <v>0</v>
      </c>
      <c r="R801" s="54">
        <f t="shared" si="467"/>
        <v>0</v>
      </c>
      <c r="S801" s="54"/>
      <c r="T801" s="54">
        <f t="shared" si="467"/>
        <v>0</v>
      </c>
      <c r="U801" s="54">
        <f t="shared" si="467"/>
        <v>0</v>
      </c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>
        <f>ROUND((AP800*AP$2/100),1)</f>
        <v>0</v>
      </c>
      <c r="AQ801" s="54">
        <f>ROUND((AQ800*AQ$2/100),1)</f>
        <v>0</v>
      </c>
      <c r="AR801" s="49">
        <f t="shared" si="465"/>
        <v>0</v>
      </c>
      <c r="AS801" s="1" t="b">
        <f>SUM(K800:AQ800)=AR800</f>
        <v>1</v>
      </c>
      <c r="AT801" s="46"/>
      <c r="AU801" s="46"/>
      <c r="AV801" s="46"/>
      <c r="AW801" s="46"/>
      <c r="AX801" s="46"/>
      <c r="AY801" s="46"/>
    </row>
    <row r="802" spans="4:51" s="1" customFormat="1" ht="15.75" hidden="1">
      <c r="D802" s="51"/>
      <c r="E802" s="52" t="s">
        <v>23</v>
      </c>
      <c r="F802" s="49"/>
      <c r="G802" s="49"/>
      <c r="H802" s="49"/>
      <c r="I802" s="49"/>
      <c r="J802" s="49"/>
      <c r="K802" s="53"/>
      <c r="L802" s="54"/>
      <c r="M802" s="54"/>
      <c r="N802" s="54">
        <f aca="true" t="shared" si="468" ref="N802:U802">ROUND((N800*N$3/100),1)</f>
        <v>0</v>
      </c>
      <c r="O802" s="54">
        <f t="shared" si="468"/>
        <v>0</v>
      </c>
      <c r="P802" s="54">
        <f t="shared" si="468"/>
        <v>0</v>
      </c>
      <c r="Q802" s="54">
        <f t="shared" si="468"/>
        <v>0</v>
      </c>
      <c r="R802" s="54">
        <f t="shared" si="468"/>
        <v>0</v>
      </c>
      <c r="S802" s="54"/>
      <c r="T802" s="54">
        <f t="shared" si="468"/>
        <v>0</v>
      </c>
      <c r="U802" s="54">
        <f t="shared" si="468"/>
        <v>0</v>
      </c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>
        <f>ROUND((AP800*AP$3/100),1)</f>
        <v>0</v>
      </c>
      <c r="AQ802" s="54">
        <f>ROUND((AQ800*AQ$3/100),1)</f>
        <v>0</v>
      </c>
      <c r="AR802" s="49">
        <f t="shared" si="465"/>
        <v>0</v>
      </c>
      <c r="AT802" s="46"/>
      <c r="AU802" s="46"/>
      <c r="AV802" s="46"/>
      <c r="AW802" s="46"/>
      <c r="AX802" s="46"/>
      <c r="AY802" s="46"/>
    </row>
    <row r="803" spans="4:51" s="1" customFormat="1" ht="15.75" hidden="1">
      <c r="D803" s="51"/>
      <c r="E803" s="52" t="s">
        <v>24</v>
      </c>
      <c r="F803" s="49"/>
      <c r="G803" s="49"/>
      <c r="H803" s="49"/>
      <c r="I803" s="49"/>
      <c r="J803" s="49"/>
      <c r="K803" s="53"/>
      <c r="L803" s="54"/>
      <c r="M803" s="54"/>
      <c r="N803" s="54">
        <f aca="true" t="shared" si="469" ref="N803:U803">ROUND((N800*N$4/100),1)</f>
        <v>0</v>
      </c>
      <c r="O803" s="54">
        <f t="shared" si="469"/>
        <v>0</v>
      </c>
      <c r="P803" s="54">
        <f t="shared" si="469"/>
        <v>0</v>
      </c>
      <c r="Q803" s="54">
        <f t="shared" si="469"/>
        <v>0</v>
      </c>
      <c r="R803" s="54">
        <f t="shared" si="469"/>
        <v>0</v>
      </c>
      <c r="S803" s="54"/>
      <c r="T803" s="54">
        <f t="shared" si="469"/>
        <v>0</v>
      </c>
      <c r="U803" s="54">
        <f t="shared" si="469"/>
        <v>0</v>
      </c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>
        <f>ROUND((AP800*AP$4/100),1)</f>
        <v>0</v>
      </c>
      <c r="AQ803" s="54">
        <f>ROUND((AQ800*AQ$4/100),1)</f>
        <v>0</v>
      </c>
      <c r="AR803" s="49">
        <f t="shared" si="465"/>
        <v>0</v>
      </c>
      <c r="AT803" s="46"/>
      <c r="AU803" s="46"/>
      <c r="AV803" s="46"/>
      <c r="AW803" s="46"/>
      <c r="AX803" s="46"/>
      <c r="AY803" s="46"/>
    </row>
    <row r="804" spans="4:51" s="1" customFormat="1" ht="15.75" hidden="1">
      <c r="D804" s="51" t="s">
        <v>25</v>
      </c>
      <c r="E804" s="52" t="s">
        <v>26</v>
      </c>
      <c r="F804" s="49"/>
      <c r="G804" s="49"/>
      <c r="H804" s="49"/>
      <c r="I804" s="49"/>
      <c r="J804" s="49"/>
      <c r="K804" s="53"/>
      <c r="L804" s="54"/>
      <c r="M804" s="54"/>
      <c r="N804" s="54">
        <f aca="true" t="shared" si="470" ref="N804:U804">N800-N801-N802-N803</f>
        <v>0</v>
      </c>
      <c r="O804" s="54">
        <f t="shared" si="470"/>
        <v>0</v>
      </c>
      <c r="P804" s="54">
        <f t="shared" si="470"/>
        <v>0</v>
      </c>
      <c r="Q804" s="54">
        <f t="shared" si="470"/>
        <v>0</v>
      </c>
      <c r="R804" s="54">
        <f t="shared" si="470"/>
        <v>0</v>
      </c>
      <c r="S804" s="54"/>
      <c r="T804" s="54">
        <f t="shared" si="470"/>
        <v>0</v>
      </c>
      <c r="U804" s="54">
        <f t="shared" si="470"/>
        <v>0</v>
      </c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>
        <f>AP800-AP801-AP802-AP803</f>
        <v>0</v>
      </c>
      <c r="AQ804" s="54">
        <f>AQ800-AQ801-AQ802-AQ803</f>
        <v>0</v>
      </c>
      <c r="AR804" s="49">
        <f t="shared" si="465"/>
        <v>0</v>
      </c>
      <c r="AT804" s="46"/>
      <c r="AU804" s="46"/>
      <c r="AV804" s="46"/>
      <c r="AW804" s="46"/>
      <c r="AX804" s="46"/>
      <c r="AY804" s="46"/>
    </row>
    <row r="805" spans="4:51" s="1" customFormat="1" ht="15.75" hidden="1">
      <c r="D805" s="41"/>
      <c r="E805" s="49"/>
      <c r="F805" s="49"/>
      <c r="G805" s="49"/>
      <c r="H805" s="49"/>
      <c r="I805" s="49"/>
      <c r="J805" s="49"/>
      <c r="K805" s="60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  <c r="AR805" s="49">
        <f t="shared" si="465"/>
        <v>0</v>
      </c>
      <c r="AT805" s="46"/>
      <c r="AU805" s="46"/>
      <c r="AV805" s="46"/>
      <c r="AW805" s="46"/>
      <c r="AX805" s="46"/>
      <c r="AY805" s="46"/>
    </row>
    <row r="806" spans="4:51" s="1" customFormat="1" ht="6" customHeight="1" hidden="1">
      <c r="D806" s="41"/>
      <c r="E806" s="49"/>
      <c r="F806" s="49"/>
      <c r="G806" s="49"/>
      <c r="H806" s="49"/>
      <c r="I806" s="49"/>
      <c r="J806" s="49"/>
      <c r="K806" s="60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  <c r="AR806" s="49">
        <f t="shared" si="465"/>
        <v>0</v>
      </c>
      <c r="AT806" s="46"/>
      <c r="AU806" s="46"/>
      <c r="AV806" s="46">
        <f>M806/12</f>
        <v>0</v>
      </c>
      <c r="AW806" s="46"/>
      <c r="AX806" s="46"/>
      <c r="AY806" s="46"/>
    </row>
    <row r="807" spans="4:51" s="2" customFormat="1" ht="31.5">
      <c r="D807" s="57">
        <v>70743</v>
      </c>
      <c r="E807" s="63" t="s">
        <v>133</v>
      </c>
      <c r="F807" s="49"/>
      <c r="G807" s="49"/>
      <c r="H807" s="49"/>
      <c r="I807" s="49"/>
      <c r="J807" s="49"/>
      <c r="K807" s="50"/>
      <c r="L807" s="49"/>
      <c r="M807" s="49">
        <v>6942.6</v>
      </c>
      <c r="N807" s="49">
        <v>0</v>
      </c>
      <c r="O807" s="49">
        <v>0</v>
      </c>
      <c r="P807" s="49">
        <v>0</v>
      </c>
      <c r="Q807" s="49">
        <v>0</v>
      </c>
      <c r="R807" s="49">
        <v>0</v>
      </c>
      <c r="S807" s="62"/>
      <c r="T807" s="49">
        <v>0</v>
      </c>
      <c r="U807" s="49">
        <v>0</v>
      </c>
      <c r="V807" s="49"/>
      <c r="W807" s="49"/>
      <c r="X807" s="49"/>
      <c r="Y807" s="49"/>
      <c r="Z807" s="49"/>
      <c r="AA807" s="49"/>
      <c r="AB807" s="49"/>
      <c r="AC807" s="49"/>
      <c r="AD807" s="49"/>
      <c r="AE807" s="49"/>
      <c r="AF807" s="49"/>
      <c r="AG807" s="49"/>
      <c r="AH807" s="49"/>
      <c r="AI807" s="49"/>
      <c r="AJ807" s="49"/>
      <c r="AK807" s="49"/>
      <c r="AL807" s="49"/>
      <c r="AM807" s="49"/>
      <c r="AN807" s="49"/>
      <c r="AO807" s="49"/>
      <c r="AP807" s="49">
        <v>0</v>
      </c>
      <c r="AQ807" s="49">
        <v>0</v>
      </c>
      <c r="AR807" s="49">
        <f t="shared" si="465"/>
        <v>6942.6</v>
      </c>
      <c r="AS807" s="1"/>
      <c r="AT807" s="46"/>
      <c r="AU807" s="46"/>
      <c r="AV807" s="46">
        <f>M807/12</f>
        <v>578.5500000000001</v>
      </c>
      <c r="AW807" s="46"/>
      <c r="AX807" s="46"/>
      <c r="AY807" s="46"/>
    </row>
    <row r="808" spans="4:51" s="1" customFormat="1" ht="15.75" hidden="1">
      <c r="D808" s="51"/>
      <c r="E808" s="52" t="s">
        <v>22</v>
      </c>
      <c r="F808" s="49"/>
      <c r="G808" s="49"/>
      <c r="H808" s="49"/>
      <c r="I808" s="49"/>
      <c r="J808" s="49"/>
      <c r="K808" s="53"/>
      <c r="L808" s="54"/>
      <c r="M808" s="54"/>
      <c r="N808" s="54">
        <f aca="true" t="shared" si="471" ref="N808:U808">ROUND((N807*N$2/100),1)</f>
        <v>0</v>
      </c>
      <c r="O808" s="54">
        <f t="shared" si="471"/>
        <v>0</v>
      </c>
      <c r="P808" s="54">
        <f t="shared" si="471"/>
        <v>0</v>
      </c>
      <c r="Q808" s="54">
        <f t="shared" si="471"/>
        <v>0</v>
      </c>
      <c r="R808" s="54">
        <f t="shared" si="471"/>
        <v>0</v>
      </c>
      <c r="S808" s="54"/>
      <c r="T808" s="54">
        <f t="shared" si="471"/>
        <v>0</v>
      </c>
      <c r="U808" s="54">
        <f t="shared" si="471"/>
        <v>0</v>
      </c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>
        <f>ROUND((AP807*AP$2/100),1)</f>
        <v>0</v>
      </c>
      <c r="AQ808" s="54">
        <f>ROUND((AQ807*AQ$2/100),1)</f>
        <v>0</v>
      </c>
      <c r="AR808" s="49">
        <f t="shared" si="465"/>
        <v>0</v>
      </c>
      <c r="AS808" s="1" t="b">
        <f>SUM(K807:AQ807)=AR807</f>
        <v>1</v>
      </c>
      <c r="AT808" s="46"/>
      <c r="AU808" s="46"/>
      <c r="AV808" s="46"/>
      <c r="AW808" s="46"/>
      <c r="AX808" s="46"/>
      <c r="AY808" s="46"/>
    </row>
    <row r="809" spans="4:51" s="1" customFormat="1" ht="15.75" hidden="1">
      <c r="D809" s="51"/>
      <c r="E809" s="52" t="s">
        <v>23</v>
      </c>
      <c r="F809" s="49"/>
      <c r="G809" s="49"/>
      <c r="H809" s="49"/>
      <c r="I809" s="49"/>
      <c r="J809" s="49"/>
      <c r="K809" s="53"/>
      <c r="L809" s="54"/>
      <c r="M809" s="54"/>
      <c r="N809" s="54">
        <f aca="true" t="shared" si="472" ref="N809:U809">ROUND((N807*N$3/100),1)</f>
        <v>0</v>
      </c>
      <c r="O809" s="54">
        <f t="shared" si="472"/>
        <v>0</v>
      </c>
      <c r="P809" s="54">
        <f t="shared" si="472"/>
        <v>0</v>
      </c>
      <c r="Q809" s="54">
        <f t="shared" si="472"/>
        <v>0</v>
      </c>
      <c r="R809" s="54">
        <f t="shared" si="472"/>
        <v>0</v>
      </c>
      <c r="S809" s="54"/>
      <c r="T809" s="54">
        <f t="shared" si="472"/>
        <v>0</v>
      </c>
      <c r="U809" s="54">
        <f t="shared" si="472"/>
        <v>0</v>
      </c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>
        <f>ROUND((AP807*AP$3/100),1)</f>
        <v>0</v>
      </c>
      <c r="AQ809" s="54">
        <f>ROUND((AQ807*AQ$3/100),1)</f>
        <v>0</v>
      </c>
      <c r="AR809" s="49">
        <f t="shared" si="465"/>
        <v>0</v>
      </c>
      <c r="AT809" s="46"/>
      <c r="AU809" s="46"/>
      <c r="AV809" s="46"/>
      <c r="AW809" s="46"/>
      <c r="AX809" s="46"/>
      <c r="AY809" s="46"/>
    </row>
    <row r="810" spans="4:51" s="1" customFormat="1" ht="15.75" hidden="1">
      <c r="D810" s="51"/>
      <c r="E810" s="52" t="s">
        <v>24</v>
      </c>
      <c r="F810" s="49"/>
      <c r="G810" s="49"/>
      <c r="H810" s="49"/>
      <c r="I810" s="49"/>
      <c r="J810" s="49"/>
      <c r="K810" s="53"/>
      <c r="L810" s="54"/>
      <c r="M810" s="54"/>
      <c r="N810" s="54">
        <f aca="true" t="shared" si="473" ref="N810:U810">ROUND((N807*N$4/100),1)</f>
        <v>0</v>
      </c>
      <c r="O810" s="54">
        <f t="shared" si="473"/>
        <v>0</v>
      </c>
      <c r="P810" s="54">
        <f t="shared" si="473"/>
        <v>0</v>
      </c>
      <c r="Q810" s="54">
        <f t="shared" si="473"/>
        <v>0</v>
      </c>
      <c r="R810" s="54">
        <f t="shared" si="473"/>
        <v>0</v>
      </c>
      <c r="S810" s="54"/>
      <c r="T810" s="54">
        <f t="shared" si="473"/>
        <v>0</v>
      </c>
      <c r="U810" s="54">
        <f t="shared" si="473"/>
        <v>0</v>
      </c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>
        <f>ROUND((AP807*AP$4/100),1)</f>
        <v>0</v>
      </c>
      <c r="AQ810" s="54">
        <f>ROUND((AQ807*AQ$4/100),1)</f>
        <v>0</v>
      </c>
      <c r="AR810" s="49">
        <f t="shared" si="465"/>
        <v>0</v>
      </c>
      <c r="AT810" s="46"/>
      <c r="AU810" s="46"/>
      <c r="AV810" s="46"/>
      <c r="AW810" s="46"/>
      <c r="AX810" s="46"/>
      <c r="AY810" s="46"/>
    </row>
    <row r="811" spans="4:51" s="1" customFormat="1" ht="15.75" hidden="1">
      <c r="D811" s="51" t="s">
        <v>25</v>
      </c>
      <c r="E811" s="52" t="s">
        <v>26</v>
      </c>
      <c r="F811" s="49"/>
      <c r="G811" s="49"/>
      <c r="H811" s="49"/>
      <c r="I811" s="49"/>
      <c r="J811" s="49"/>
      <c r="K811" s="53"/>
      <c r="L811" s="54"/>
      <c r="M811" s="54"/>
      <c r="N811" s="54">
        <f aca="true" t="shared" si="474" ref="N811:U811">N807-N808-N809-N810</f>
        <v>0</v>
      </c>
      <c r="O811" s="54">
        <f t="shared" si="474"/>
        <v>0</v>
      </c>
      <c r="P811" s="54">
        <f t="shared" si="474"/>
        <v>0</v>
      </c>
      <c r="Q811" s="54">
        <f t="shared" si="474"/>
        <v>0</v>
      </c>
      <c r="R811" s="54">
        <f t="shared" si="474"/>
        <v>0</v>
      </c>
      <c r="S811" s="54"/>
      <c r="T811" s="54">
        <f t="shared" si="474"/>
        <v>0</v>
      </c>
      <c r="U811" s="54">
        <f t="shared" si="474"/>
        <v>0</v>
      </c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>
        <f>AP807-AP808-AP809-AP810</f>
        <v>0</v>
      </c>
      <c r="AQ811" s="54">
        <f>AQ807-AQ808-AQ809-AQ810</f>
        <v>0</v>
      </c>
      <c r="AR811" s="49">
        <f t="shared" si="465"/>
        <v>0</v>
      </c>
      <c r="AT811" s="46"/>
      <c r="AU811" s="46"/>
      <c r="AV811" s="46"/>
      <c r="AW811" s="46"/>
      <c r="AX811" s="46"/>
      <c r="AY811" s="46"/>
    </row>
    <row r="812" spans="4:51" s="1" customFormat="1" ht="15.75" hidden="1">
      <c r="D812" s="41"/>
      <c r="E812" s="49"/>
      <c r="F812" s="49"/>
      <c r="G812" s="49"/>
      <c r="H812" s="49"/>
      <c r="I812" s="49"/>
      <c r="J812" s="49"/>
      <c r="K812" s="60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  <c r="AR812" s="49">
        <f t="shared" si="465"/>
        <v>0</v>
      </c>
      <c r="AT812" s="46"/>
      <c r="AU812" s="46"/>
      <c r="AV812" s="46"/>
      <c r="AW812" s="46"/>
      <c r="AX812" s="46"/>
      <c r="AY812" s="46"/>
    </row>
    <row r="813" spans="4:51" s="1" customFormat="1" ht="6" customHeight="1" hidden="1">
      <c r="D813" s="41"/>
      <c r="E813" s="49"/>
      <c r="F813" s="49"/>
      <c r="G813" s="49"/>
      <c r="H813" s="49"/>
      <c r="I813" s="49"/>
      <c r="J813" s="49"/>
      <c r="K813" s="60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  <c r="AR813" s="49">
        <f t="shared" si="465"/>
        <v>0</v>
      </c>
      <c r="AT813" s="46"/>
      <c r="AU813" s="46"/>
      <c r="AV813" s="46"/>
      <c r="AW813" s="46"/>
      <c r="AX813" s="46"/>
      <c r="AY813" s="46"/>
    </row>
    <row r="814" spans="4:51" s="2" customFormat="1" ht="31.5">
      <c r="D814" s="57">
        <v>70743</v>
      </c>
      <c r="E814" s="63" t="s">
        <v>134</v>
      </c>
      <c r="F814" s="49"/>
      <c r="G814" s="49"/>
      <c r="H814" s="49"/>
      <c r="I814" s="49"/>
      <c r="J814" s="49"/>
      <c r="K814" s="50"/>
      <c r="L814" s="49"/>
      <c r="M814" s="49">
        <v>3766.9</v>
      </c>
      <c r="N814" s="49">
        <v>0</v>
      </c>
      <c r="O814" s="49">
        <v>0</v>
      </c>
      <c r="P814" s="49">
        <v>0</v>
      </c>
      <c r="Q814" s="49">
        <v>0</v>
      </c>
      <c r="R814" s="49">
        <v>0</v>
      </c>
      <c r="S814" s="62"/>
      <c r="T814" s="49">
        <v>0</v>
      </c>
      <c r="U814" s="49">
        <v>0</v>
      </c>
      <c r="V814" s="49"/>
      <c r="W814" s="49"/>
      <c r="X814" s="49"/>
      <c r="Y814" s="49"/>
      <c r="Z814" s="49"/>
      <c r="AA814" s="49"/>
      <c r="AB814" s="49"/>
      <c r="AC814" s="49"/>
      <c r="AD814" s="49"/>
      <c r="AE814" s="49"/>
      <c r="AF814" s="49"/>
      <c r="AG814" s="49"/>
      <c r="AH814" s="49"/>
      <c r="AI814" s="49"/>
      <c r="AJ814" s="49"/>
      <c r="AK814" s="49"/>
      <c r="AL814" s="49"/>
      <c r="AM814" s="49"/>
      <c r="AN814" s="49"/>
      <c r="AO814" s="49"/>
      <c r="AP814" s="49">
        <v>0</v>
      </c>
      <c r="AQ814" s="49">
        <v>0</v>
      </c>
      <c r="AR814" s="49">
        <f t="shared" si="465"/>
        <v>3766.9</v>
      </c>
      <c r="AS814" s="1"/>
      <c r="AT814" s="46"/>
      <c r="AU814" s="46"/>
      <c r="AV814" s="46">
        <f>M814/12</f>
        <v>313.90833333333336</v>
      </c>
      <c r="AW814" s="46"/>
      <c r="AX814" s="46"/>
      <c r="AY814" s="46"/>
    </row>
    <row r="815" spans="4:51" s="1" customFormat="1" ht="15.75" hidden="1">
      <c r="D815" s="51"/>
      <c r="E815" s="52" t="s">
        <v>22</v>
      </c>
      <c r="F815" s="49"/>
      <c r="G815" s="49"/>
      <c r="H815" s="49"/>
      <c r="I815" s="49"/>
      <c r="J815" s="49"/>
      <c r="K815" s="53"/>
      <c r="L815" s="54"/>
      <c r="M815" s="54"/>
      <c r="N815" s="54">
        <f aca="true" t="shared" si="475" ref="N815:U815">ROUND((N814*N$2/100),1)</f>
        <v>0</v>
      </c>
      <c r="O815" s="54">
        <f t="shared" si="475"/>
        <v>0</v>
      </c>
      <c r="P815" s="54">
        <f t="shared" si="475"/>
        <v>0</v>
      </c>
      <c r="Q815" s="54">
        <f t="shared" si="475"/>
        <v>0</v>
      </c>
      <c r="R815" s="54">
        <f t="shared" si="475"/>
        <v>0</v>
      </c>
      <c r="S815" s="54"/>
      <c r="T815" s="54">
        <f t="shared" si="475"/>
        <v>0</v>
      </c>
      <c r="U815" s="54">
        <f t="shared" si="475"/>
        <v>0</v>
      </c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>
        <f>ROUND((AP814*AP$2/100),1)</f>
        <v>0</v>
      </c>
      <c r="AQ815" s="54">
        <f>ROUND((AQ814*AQ$2/100),1)</f>
        <v>0</v>
      </c>
      <c r="AR815" s="49">
        <f t="shared" si="465"/>
        <v>0</v>
      </c>
      <c r="AS815" s="1" t="b">
        <f>SUM(K814:AQ814)=AR814</f>
        <v>1</v>
      </c>
      <c r="AT815" s="46"/>
      <c r="AU815" s="46"/>
      <c r="AV815" s="46"/>
      <c r="AW815" s="46"/>
      <c r="AX815" s="46"/>
      <c r="AY815" s="46"/>
    </row>
    <row r="816" spans="4:51" s="1" customFormat="1" ht="15.75" hidden="1">
      <c r="D816" s="51"/>
      <c r="E816" s="52" t="s">
        <v>23</v>
      </c>
      <c r="F816" s="49"/>
      <c r="G816" s="49"/>
      <c r="H816" s="49"/>
      <c r="I816" s="49"/>
      <c r="J816" s="49"/>
      <c r="K816" s="53"/>
      <c r="L816" s="54"/>
      <c r="M816" s="54"/>
      <c r="N816" s="54">
        <f aca="true" t="shared" si="476" ref="N816:U816">ROUND((N814*N$3/100),1)</f>
        <v>0</v>
      </c>
      <c r="O816" s="54">
        <f t="shared" si="476"/>
        <v>0</v>
      </c>
      <c r="P816" s="54">
        <f t="shared" si="476"/>
        <v>0</v>
      </c>
      <c r="Q816" s="54">
        <f t="shared" si="476"/>
        <v>0</v>
      </c>
      <c r="R816" s="54">
        <f t="shared" si="476"/>
        <v>0</v>
      </c>
      <c r="S816" s="54"/>
      <c r="T816" s="54">
        <f t="shared" si="476"/>
        <v>0</v>
      </c>
      <c r="U816" s="54">
        <f t="shared" si="476"/>
        <v>0</v>
      </c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>
        <f>ROUND((AP814*AP$3/100),1)</f>
        <v>0</v>
      </c>
      <c r="AQ816" s="54">
        <f>ROUND((AQ814*AQ$3/100),1)</f>
        <v>0</v>
      </c>
      <c r="AR816" s="49">
        <f t="shared" si="465"/>
        <v>0</v>
      </c>
      <c r="AT816" s="46"/>
      <c r="AU816" s="46"/>
      <c r="AV816" s="46"/>
      <c r="AW816" s="46"/>
      <c r="AX816" s="46"/>
      <c r="AY816" s="46"/>
    </row>
    <row r="817" spans="4:51" s="1" customFormat="1" ht="15.75" hidden="1">
      <c r="D817" s="51"/>
      <c r="E817" s="52" t="s">
        <v>24</v>
      </c>
      <c r="F817" s="49"/>
      <c r="G817" s="49"/>
      <c r="H817" s="49"/>
      <c r="I817" s="49"/>
      <c r="J817" s="49"/>
      <c r="K817" s="53"/>
      <c r="L817" s="54"/>
      <c r="M817" s="54"/>
      <c r="N817" s="54">
        <f aca="true" t="shared" si="477" ref="N817:U817">ROUND((N814*N$4/100),1)</f>
        <v>0</v>
      </c>
      <c r="O817" s="54">
        <f t="shared" si="477"/>
        <v>0</v>
      </c>
      <c r="P817" s="54">
        <f t="shared" si="477"/>
        <v>0</v>
      </c>
      <c r="Q817" s="54">
        <f t="shared" si="477"/>
        <v>0</v>
      </c>
      <c r="R817" s="54">
        <f t="shared" si="477"/>
        <v>0</v>
      </c>
      <c r="S817" s="54"/>
      <c r="T817" s="54">
        <f t="shared" si="477"/>
        <v>0</v>
      </c>
      <c r="U817" s="54">
        <f t="shared" si="477"/>
        <v>0</v>
      </c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>
        <f>ROUND((AP814*AP$4/100),1)</f>
        <v>0</v>
      </c>
      <c r="AQ817" s="54">
        <f>ROUND((AQ814*AQ$4/100),1)</f>
        <v>0</v>
      </c>
      <c r="AR817" s="49">
        <f t="shared" si="465"/>
        <v>0</v>
      </c>
      <c r="AT817" s="46"/>
      <c r="AU817" s="46"/>
      <c r="AV817" s="46"/>
      <c r="AW817" s="46"/>
      <c r="AX817" s="46"/>
      <c r="AY817" s="46"/>
    </row>
    <row r="818" spans="4:51" s="1" customFormat="1" ht="15.75" hidden="1">
      <c r="D818" s="51" t="s">
        <v>25</v>
      </c>
      <c r="E818" s="52" t="s">
        <v>26</v>
      </c>
      <c r="F818" s="49"/>
      <c r="G818" s="49"/>
      <c r="H818" s="49"/>
      <c r="I818" s="49"/>
      <c r="J818" s="49"/>
      <c r="K818" s="53"/>
      <c r="L818" s="54"/>
      <c r="M818" s="54"/>
      <c r="N818" s="54">
        <f aca="true" t="shared" si="478" ref="N818:U818">N814-N815-N816-N817</f>
        <v>0</v>
      </c>
      <c r="O818" s="54">
        <f t="shared" si="478"/>
        <v>0</v>
      </c>
      <c r="P818" s="54">
        <f t="shared" si="478"/>
        <v>0</v>
      </c>
      <c r="Q818" s="54">
        <f t="shared" si="478"/>
        <v>0</v>
      </c>
      <c r="R818" s="54">
        <f t="shared" si="478"/>
        <v>0</v>
      </c>
      <c r="S818" s="54"/>
      <c r="T818" s="54">
        <f t="shared" si="478"/>
        <v>0</v>
      </c>
      <c r="U818" s="54">
        <f t="shared" si="478"/>
        <v>0</v>
      </c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>
        <f>AP814-AP815-AP816-AP817</f>
        <v>0</v>
      </c>
      <c r="AQ818" s="54">
        <f>AQ814-AQ815-AQ816-AQ817</f>
        <v>0</v>
      </c>
      <c r="AR818" s="49">
        <f t="shared" si="465"/>
        <v>0</v>
      </c>
      <c r="AT818" s="46"/>
      <c r="AU818" s="46"/>
      <c r="AV818" s="46"/>
      <c r="AW818" s="46"/>
      <c r="AX818" s="46"/>
      <c r="AY818" s="46"/>
    </row>
    <row r="819" spans="4:51" s="1" customFormat="1" ht="15.75" hidden="1">
      <c r="D819" s="41"/>
      <c r="E819" s="49"/>
      <c r="F819" s="49"/>
      <c r="G819" s="49"/>
      <c r="H819" s="49"/>
      <c r="I819" s="49"/>
      <c r="J819" s="49"/>
      <c r="K819" s="60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  <c r="AR819" s="49">
        <f t="shared" si="465"/>
        <v>0</v>
      </c>
      <c r="AT819" s="46"/>
      <c r="AU819" s="46"/>
      <c r="AV819" s="46"/>
      <c r="AW819" s="46"/>
      <c r="AX819" s="46"/>
      <c r="AY819" s="46"/>
    </row>
    <row r="820" spans="4:51" s="1" customFormat="1" ht="6" customHeight="1" hidden="1">
      <c r="D820" s="41"/>
      <c r="E820" s="49"/>
      <c r="F820" s="49"/>
      <c r="G820" s="49"/>
      <c r="H820" s="49"/>
      <c r="I820" s="49"/>
      <c r="J820" s="49"/>
      <c r="K820" s="60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  <c r="AR820" s="49">
        <f t="shared" si="465"/>
        <v>0</v>
      </c>
      <c r="AT820" s="46"/>
      <c r="AU820" s="46"/>
      <c r="AV820" s="46"/>
      <c r="AW820" s="46"/>
      <c r="AX820" s="46"/>
      <c r="AY820" s="46"/>
    </row>
    <row r="821" spans="4:51" s="2" customFormat="1" ht="33.75" customHeight="1">
      <c r="D821" s="57">
        <v>70743</v>
      </c>
      <c r="E821" s="63" t="s">
        <v>135</v>
      </c>
      <c r="F821" s="49"/>
      <c r="G821" s="49"/>
      <c r="H821" s="49"/>
      <c r="I821" s="49"/>
      <c r="J821" s="49"/>
      <c r="K821" s="50"/>
      <c r="L821" s="49"/>
      <c r="M821" s="49">
        <v>9348.1</v>
      </c>
      <c r="N821" s="49">
        <v>0</v>
      </c>
      <c r="O821" s="49">
        <v>0</v>
      </c>
      <c r="P821" s="49">
        <v>0</v>
      </c>
      <c r="Q821" s="49">
        <v>0</v>
      </c>
      <c r="R821" s="49">
        <v>0</v>
      </c>
      <c r="S821" s="62"/>
      <c r="T821" s="49">
        <v>0</v>
      </c>
      <c r="U821" s="49">
        <v>0</v>
      </c>
      <c r="V821" s="49"/>
      <c r="W821" s="49"/>
      <c r="X821" s="49"/>
      <c r="Y821" s="49"/>
      <c r="Z821" s="49"/>
      <c r="AA821" s="49"/>
      <c r="AB821" s="49"/>
      <c r="AC821" s="49"/>
      <c r="AD821" s="49"/>
      <c r="AE821" s="49"/>
      <c r="AF821" s="49"/>
      <c r="AG821" s="49"/>
      <c r="AH821" s="49"/>
      <c r="AI821" s="49"/>
      <c r="AJ821" s="49"/>
      <c r="AK821" s="49"/>
      <c r="AL821" s="49"/>
      <c r="AM821" s="49"/>
      <c r="AN821" s="49"/>
      <c r="AO821" s="49"/>
      <c r="AP821" s="49">
        <v>0</v>
      </c>
      <c r="AQ821" s="49">
        <v>0</v>
      </c>
      <c r="AR821" s="49">
        <f t="shared" si="465"/>
        <v>9348.1</v>
      </c>
      <c r="AS821" s="1"/>
      <c r="AT821" s="46"/>
      <c r="AU821" s="46"/>
      <c r="AV821" s="46">
        <f>M821/12</f>
        <v>779.0083333333333</v>
      </c>
      <c r="AW821" s="46"/>
      <c r="AX821" s="46"/>
      <c r="AY821" s="46"/>
    </row>
    <row r="822" spans="4:51" s="1" customFormat="1" ht="15.75" hidden="1">
      <c r="D822" s="51"/>
      <c r="E822" s="52" t="s">
        <v>22</v>
      </c>
      <c r="F822" s="49"/>
      <c r="G822" s="49"/>
      <c r="H822" s="49"/>
      <c r="I822" s="49"/>
      <c r="J822" s="49"/>
      <c r="K822" s="53"/>
      <c r="L822" s="54"/>
      <c r="M822" s="54"/>
      <c r="N822" s="54">
        <f aca="true" t="shared" si="479" ref="N822:U822">ROUND((N821*N$2/100),1)</f>
        <v>0</v>
      </c>
      <c r="O822" s="54">
        <f t="shared" si="479"/>
        <v>0</v>
      </c>
      <c r="P822" s="54">
        <f t="shared" si="479"/>
        <v>0</v>
      </c>
      <c r="Q822" s="54">
        <f t="shared" si="479"/>
        <v>0</v>
      </c>
      <c r="R822" s="54">
        <f t="shared" si="479"/>
        <v>0</v>
      </c>
      <c r="S822" s="54"/>
      <c r="T822" s="54">
        <f t="shared" si="479"/>
        <v>0</v>
      </c>
      <c r="U822" s="54">
        <f t="shared" si="479"/>
        <v>0</v>
      </c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>
        <f>ROUND((AP821*AP$2/100),1)</f>
        <v>0</v>
      </c>
      <c r="AQ822" s="54">
        <f>ROUND((AQ821*AQ$2/100),1)</f>
        <v>0</v>
      </c>
      <c r="AR822" s="49">
        <f t="shared" si="465"/>
        <v>0</v>
      </c>
      <c r="AS822" s="1" t="b">
        <f>SUM(K821:AQ821)=AR821</f>
        <v>1</v>
      </c>
      <c r="AT822" s="46"/>
      <c r="AU822" s="46"/>
      <c r="AV822" s="46"/>
      <c r="AW822" s="46"/>
      <c r="AX822" s="46"/>
      <c r="AY822" s="46"/>
    </row>
    <row r="823" spans="4:51" s="1" customFormat="1" ht="15.75" hidden="1">
      <c r="D823" s="51"/>
      <c r="E823" s="52" t="s">
        <v>23</v>
      </c>
      <c r="F823" s="49"/>
      <c r="G823" s="49"/>
      <c r="H823" s="49"/>
      <c r="I823" s="49"/>
      <c r="J823" s="49"/>
      <c r="K823" s="53"/>
      <c r="L823" s="54"/>
      <c r="M823" s="54"/>
      <c r="N823" s="54">
        <f aca="true" t="shared" si="480" ref="N823:U823">ROUND((N821*N$3/100),1)</f>
        <v>0</v>
      </c>
      <c r="O823" s="54">
        <f t="shared" si="480"/>
        <v>0</v>
      </c>
      <c r="P823" s="54">
        <f t="shared" si="480"/>
        <v>0</v>
      </c>
      <c r="Q823" s="54">
        <f t="shared" si="480"/>
        <v>0</v>
      </c>
      <c r="R823" s="54">
        <f t="shared" si="480"/>
        <v>0</v>
      </c>
      <c r="S823" s="54"/>
      <c r="T823" s="54">
        <f t="shared" si="480"/>
        <v>0</v>
      </c>
      <c r="U823" s="54">
        <f t="shared" si="480"/>
        <v>0</v>
      </c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>
        <f>ROUND((AP821*AP$3/100),1)</f>
        <v>0</v>
      </c>
      <c r="AQ823" s="54">
        <f>ROUND((AQ821*AQ$3/100),1)</f>
        <v>0</v>
      </c>
      <c r="AR823" s="49">
        <f t="shared" si="465"/>
        <v>0</v>
      </c>
      <c r="AT823" s="46"/>
      <c r="AU823" s="46"/>
      <c r="AV823" s="46"/>
      <c r="AW823" s="46"/>
      <c r="AX823" s="46"/>
      <c r="AY823" s="46"/>
    </row>
    <row r="824" spans="4:51" s="1" customFormat="1" ht="15.75" hidden="1">
      <c r="D824" s="51"/>
      <c r="E824" s="52" t="s">
        <v>24</v>
      </c>
      <c r="F824" s="49"/>
      <c r="G824" s="49"/>
      <c r="H824" s="49"/>
      <c r="I824" s="49"/>
      <c r="J824" s="49"/>
      <c r="K824" s="53"/>
      <c r="L824" s="54"/>
      <c r="M824" s="54"/>
      <c r="N824" s="54">
        <f aca="true" t="shared" si="481" ref="N824:U824">ROUND((N821*N$4/100),1)</f>
        <v>0</v>
      </c>
      <c r="O824" s="54">
        <f t="shared" si="481"/>
        <v>0</v>
      </c>
      <c r="P824" s="54">
        <f t="shared" si="481"/>
        <v>0</v>
      </c>
      <c r="Q824" s="54">
        <f t="shared" si="481"/>
        <v>0</v>
      </c>
      <c r="R824" s="54">
        <f t="shared" si="481"/>
        <v>0</v>
      </c>
      <c r="S824" s="54"/>
      <c r="T824" s="54">
        <f t="shared" si="481"/>
        <v>0</v>
      </c>
      <c r="U824" s="54">
        <f t="shared" si="481"/>
        <v>0</v>
      </c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>
        <f>ROUND((AP821*AP$4/100),1)</f>
        <v>0</v>
      </c>
      <c r="AQ824" s="54">
        <f>ROUND((AQ821*AQ$4/100),1)</f>
        <v>0</v>
      </c>
      <c r="AR824" s="49">
        <f t="shared" si="465"/>
        <v>0</v>
      </c>
      <c r="AT824" s="46"/>
      <c r="AU824" s="46"/>
      <c r="AV824" s="46"/>
      <c r="AW824" s="46"/>
      <c r="AX824" s="46"/>
      <c r="AY824" s="46"/>
    </row>
    <row r="825" spans="4:51" s="1" customFormat="1" ht="15.75" hidden="1">
      <c r="D825" s="51" t="s">
        <v>25</v>
      </c>
      <c r="E825" s="52" t="s">
        <v>26</v>
      </c>
      <c r="F825" s="49"/>
      <c r="G825" s="49"/>
      <c r="H825" s="49"/>
      <c r="I825" s="49"/>
      <c r="J825" s="49"/>
      <c r="K825" s="53"/>
      <c r="L825" s="54"/>
      <c r="M825" s="54"/>
      <c r="N825" s="54">
        <f aca="true" t="shared" si="482" ref="N825:U825">N821-N822-N823-N824</f>
        <v>0</v>
      </c>
      <c r="O825" s="54">
        <f t="shared" si="482"/>
        <v>0</v>
      </c>
      <c r="P825" s="54">
        <f t="shared" si="482"/>
        <v>0</v>
      </c>
      <c r="Q825" s="54">
        <f t="shared" si="482"/>
        <v>0</v>
      </c>
      <c r="R825" s="54">
        <f t="shared" si="482"/>
        <v>0</v>
      </c>
      <c r="S825" s="54"/>
      <c r="T825" s="54">
        <f t="shared" si="482"/>
        <v>0</v>
      </c>
      <c r="U825" s="54">
        <f t="shared" si="482"/>
        <v>0</v>
      </c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>
        <f>AP821-AP822-AP823-AP824</f>
        <v>0</v>
      </c>
      <c r="AQ825" s="54">
        <f>AQ821-AQ822-AQ823-AQ824</f>
        <v>0</v>
      </c>
      <c r="AR825" s="49">
        <f t="shared" si="465"/>
        <v>0</v>
      </c>
      <c r="AT825" s="46"/>
      <c r="AU825" s="46"/>
      <c r="AV825" s="46"/>
      <c r="AW825" s="46"/>
      <c r="AX825" s="46"/>
      <c r="AY825" s="46"/>
    </row>
    <row r="826" spans="4:51" s="1" customFormat="1" ht="15.75" hidden="1">
      <c r="D826" s="41"/>
      <c r="E826" s="49"/>
      <c r="F826" s="49"/>
      <c r="G826" s="49"/>
      <c r="H826" s="49"/>
      <c r="I826" s="49"/>
      <c r="J826" s="49"/>
      <c r="K826" s="60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  <c r="AK826" s="61"/>
      <c r="AL826" s="61"/>
      <c r="AM826" s="61"/>
      <c r="AN826" s="61"/>
      <c r="AO826" s="61"/>
      <c r="AP826" s="61"/>
      <c r="AQ826" s="61"/>
      <c r="AR826" s="49">
        <f t="shared" si="465"/>
        <v>0</v>
      </c>
      <c r="AT826" s="46"/>
      <c r="AU826" s="46"/>
      <c r="AV826" s="46"/>
      <c r="AW826" s="46"/>
      <c r="AX826" s="46"/>
      <c r="AY826" s="46"/>
    </row>
    <row r="827" spans="4:51" s="1" customFormat="1" ht="6" customHeight="1" hidden="1">
      <c r="D827" s="41"/>
      <c r="E827" s="49"/>
      <c r="F827" s="49"/>
      <c r="G827" s="49"/>
      <c r="H827" s="49"/>
      <c r="I827" s="49"/>
      <c r="J827" s="49"/>
      <c r="K827" s="60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  <c r="AK827" s="61"/>
      <c r="AL827" s="61"/>
      <c r="AM827" s="61"/>
      <c r="AN827" s="61"/>
      <c r="AO827" s="61"/>
      <c r="AP827" s="61"/>
      <c r="AQ827" s="61"/>
      <c r="AR827" s="49">
        <f t="shared" si="465"/>
        <v>0</v>
      </c>
      <c r="AT827" s="46"/>
      <c r="AU827" s="46"/>
      <c r="AV827" s="46"/>
      <c r="AW827" s="46"/>
      <c r="AX827" s="46"/>
      <c r="AY827" s="46"/>
    </row>
    <row r="828" spans="4:51" s="2" customFormat="1" ht="55.5" customHeight="1">
      <c r="D828" s="57">
        <v>70743</v>
      </c>
      <c r="E828" s="63" t="s">
        <v>136</v>
      </c>
      <c r="F828" s="49"/>
      <c r="G828" s="49"/>
      <c r="H828" s="49"/>
      <c r="I828" s="49"/>
      <c r="J828" s="49"/>
      <c r="K828" s="50"/>
      <c r="L828" s="49"/>
      <c r="M828" s="49">
        <v>4511.6</v>
      </c>
      <c r="N828" s="49">
        <v>0</v>
      </c>
      <c r="O828" s="49">
        <v>0</v>
      </c>
      <c r="P828" s="49">
        <v>0</v>
      </c>
      <c r="Q828" s="49">
        <v>0</v>
      </c>
      <c r="R828" s="49">
        <v>0</v>
      </c>
      <c r="S828" s="62"/>
      <c r="T828" s="49">
        <v>0</v>
      </c>
      <c r="U828" s="49">
        <v>0</v>
      </c>
      <c r="V828" s="49"/>
      <c r="W828" s="49"/>
      <c r="X828" s="49"/>
      <c r="Y828" s="49"/>
      <c r="Z828" s="49"/>
      <c r="AA828" s="49"/>
      <c r="AB828" s="49"/>
      <c r="AC828" s="49"/>
      <c r="AD828" s="49"/>
      <c r="AE828" s="49"/>
      <c r="AF828" s="49"/>
      <c r="AG828" s="49"/>
      <c r="AH828" s="49"/>
      <c r="AI828" s="49"/>
      <c r="AJ828" s="49"/>
      <c r="AK828" s="49"/>
      <c r="AL828" s="49"/>
      <c r="AM828" s="49"/>
      <c r="AN828" s="49"/>
      <c r="AO828" s="49"/>
      <c r="AP828" s="49">
        <v>0</v>
      </c>
      <c r="AQ828" s="49">
        <v>0</v>
      </c>
      <c r="AR828" s="49">
        <f t="shared" si="465"/>
        <v>4511.6</v>
      </c>
      <c r="AS828" s="1"/>
      <c r="AT828" s="46"/>
      <c r="AU828" s="46"/>
      <c r="AV828" s="46">
        <f>M828/12</f>
        <v>375.9666666666667</v>
      </c>
      <c r="AW828" s="46"/>
      <c r="AX828" s="46"/>
      <c r="AY828" s="46"/>
    </row>
    <row r="829" spans="4:51" s="1" customFormat="1" ht="15.75" hidden="1">
      <c r="D829" s="51"/>
      <c r="E829" s="52" t="s">
        <v>22</v>
      </c>
      <c r="F829" s="49"/>
      <c r="G829" s="49"/>
      <c r="H829" s="49"/>
      <c r="I829" s="49"/>
      <c r="J829" s="49"/>
      <c r="K829" s="53">
        <f aca="true" t="shared" si="483" ref="K829:AQ829">ROUND((K828*K$2/100),1)</f>
        <v>0</v>
      </c>
      <c r="L829" s="54">
        <f t="shared" si="483"/>
        <v>0</v>
      </c>
      <c r="M829" s="54"/>
      <c r="N829" s="54">
        <f t="shared" si="483"/>
        <v>0</v>
      </c>
      <c r="O829" s="54">
        <f t="shared" si="483"/>
        <v>0</v>
      </c>
      <c r="P829" s="54">
        <f t="shared" si="483"/>
        <v>0</v>
      </c>
      <c r="Q829" s="54">
        <f t="shared" si="483"/>
        <v>0</v>
      </c>
      <c r="R829" s="54">
        <f t="shared" si="483"/>
        <v>0</v>
      </c>
      <c r="S829" s="54"/>
      <c r="T829" s="54">
        <f t="shared" si="483"/>
        <v>0</v>
      </c>
      <c r="U829" s="54">
        <f t="shared" si="483"/>
        <v>0</v>
      </c>
      <c r="V829" s="54"/>
      <c r="W829" s="54"/>
      <c r="X829" s="54">
        <f t="shared" si="483"/>
        <v>0</v>
      </c>
      <c r="Y829" s="54">
        <f t="shared" si="483"/>
        <v>0</v>
      </c>
      <c r="Z829" s="54">
        <f t="shared" si="483"/>
        <v>0</v>
      </c>
      <c r="AA829" s="54">
        <f t="shared" si="483"/>
        <v>0</v>
      </c>
      <c r="AB829" s="54">
        <f t="shared" si="483"/>
        <v>0</v>
      </c>
      <c r="AC829" s="54">
        <f t="shared" si="483"/>
        <v>0</v>
      </c>
      <c r="AD829" s="54">
        <f t="shared" si="483"/>
        <v>0</v>
      </c>
      <c r="AE829" s="54">
        <f t="shared" si="483"/>
        <v>0</v>
      </c>
      <c r="AF829" s="54">
        <f t="shared" si="483"/>
        <v>0</v>
      </c>
      <c r="AG829" s="54">
        <f t="shared" si="483"/>
        <v>0</v>
      </c>
      <c r="AH829" s="54">
        <f t="shared" si="483"/>
        <v>0</v>
      </c>
      <c r="AI829" s="54">
        <f t="shared" si="483"/>
        <v>0</v>
      </c>
      <c r="AJ829" s="54">
        <f t="shared" si="483"/>
        <v>0</v>
      </c>
      <c r="AK829" s="54">
        <f t="shared" si="483"/>
        <v>0</v>
      </c>
      <c r="AL829" s="54">
        <f t="shared" si="483"/>
        <v>0</v>
      </c>
      <c r="AM829" s="54">
        <f t="shared" si="483"/>
        <v>0</v>
      </c>
      <c r="AN829" s="54">
        <f t="shared" si="483"/>
        <v>0</v>
      </c>
      <c r="AO829" s="54">
        <f t="shared" si="483"/>
        <v>0</v>
      </c>
      <c r="AP829" s="54">
        <f t="shared" si="483"/>
        <v>0</v>
      </c>
      <c r="AQ829" s="54">
        <f t="shared" si="483"/>
        <v>0</v>
      </c>
      <c r="AR829" s="49">
        <f t="shared" si="465"/>
        <v>0</v>
      </c>
      <c r="AS829" s="1" t="b">
        <f>SUM(K828:AQ828)=AR828</f>
        <v>1</v>
      </c>
      <c r="AT829" s="46"/>
      <c r="AU829" s="46"/>
      <c r="AV829" s="46"/>
      <c r="AW829" s="46"/>
      <c r="AX829" s="46"/>
      <c r="AY829" s="46"/>
    </row>
    <row r="830" spans="4:51" s="1" customFormat="1" ht="15.75" hidden="1">
      <c r="D830" s="51"/>
      <c r="E830" s="52" t="s">
        <v>23</v>
      </c>
      <c r="F830" s="49"/>
      <c r="G830" s="49"/>
      <c r="H830" s="49"/>
      <c r="I830" s="49"/>
      <c r="J830" s="49"/>
      <c r="K830" s="53">
        <f aca="true" t="shared" si="484" ref="K830:AQ830">ROUND((K828*K$3/100),1)</f>
        <v>0</v>
      </c>
      <c r="L830" s="54">
        <f t="shared" si="484"/>
        <v>0</v>
      </c>
      <c r="M830" s="54"/>
      <c r="N830" s="54">
        <f t="shared" si="484"/>
        <v>0</v>
      </c>
      <c r="O830" s="54">
        <f t="shared" si="484"/>
        <v>0</v>
      </c>
      <c r="P830" s="54">
        <f t="shared" si="484"/>
        <v>0</v>
      </c>
      <c r="Q830" s="54">
        <f t="shared" si="484"/>
        <v>0</v>
      </c>
      <c r="R830" s="54">
        <f t="shared" si="484"/>
        <v>0</v>
      </c>
      <c r="S830" s="54"/>
      <c r="T830" s="54">
        <f t="shared" si="484"/>
        <v>0</v>
      </c>
      <c r="U830" s="54">
        <f t="shared" si="484"/>
        <v>0</v>
      </c>
      <c r="V830" s="54"/>
      <c r="W830" s="54"/>
      <c r="X830" s="54">
        <f t="shared" si="484"/>
        <v>0</v>
      </c>
      <c r="Y830" s="54">
        <f t="shared" si="484"/>
        <v>0</v>
      </c>
      <c r="Z830" s="54">
        <f t="shared" si="484"/>
        <v>0</v>
      </c>
      <c r="AA830" s="54">
        <f t="shared" si="484"/>
        <v>0</v>
      </c>
      <c r="AB830" s="54">
        <f t="shared" si="484"/>
        <v>0</v>
      </c>
      <c r="AC830" s="54">
        <f t="shared" si="484"/>
        <v>0</v>
      </c>
      <c r="AD830" s="54">
        <f t="shared" si="484"/>
        <v>0</v>
      </c>
      <c r="AE830" s="54">
        <f t="shared" si="484"/>
        <v>0</v>
      </c>
      <c r="AF830" s="54">
        <f t="shared" si="484"/>
        <v>0</v>
      </c>
      <c r="AG830" s="54">
        <f t="shared" si="484"/>
        <v>0</v>
      </c>
      <c r="AH830" s="54">
        <f t="shared" si="484"/>
        <v>0</v>
      </c>
      <c r="AI830" s="54">
        <f t="shared" si="484"/>
        <v>0</v>
      </c>
      <c r="AJ830" s="54">
        <f t="shared" si="484"/>
        <v>0</v>
      </c>
      <c r="AK830" s="54">
        <f t="shared" si="484"/>
        <v>0</v>
      </c>
      <c r="AL830" s="54">
        <f t="shared" si="484"/>
        <v>0</v>
      </c>
      <c r="AM830" s="54">
        <f t="shared" si="484"/>
        <v>0</v>
      </c>
      <c r="AN830" s="54">
        <f t="shared" si="484"/>
        <v>0</v>
      </c>
      <c r="AO830" s="54">
        <f t="shared" si="484"/>
        <v>0</v>
      </c>
      <c r="AP830" s="54">
        <f t="shared" si="484"/>
        <v>0</v>
      </c>
      <c r="AQ830" s="54">
        <f t="shared" si="484"/>
        <v>0</v>
      </c>
      <c r="AR830" s="49">
        <f t="shared" si="465"/>
        <v>0</v>
      </c>
      <c r="AT830" s="46"/>
      <c r="AU830" s="46"/>
      <c r="AV830" s="46"/>
      <c r="AW830" s="46"/>
      <c r="AX830" s="46"/>
      <c r="AY830" s="46"/>
    </row>
    <row r="831" spans="4:51" s="1" customFormat="1" ht="15.75" hidden="1">
      <c r="D831" s="51"/>
      <c r="E831" s="52" t="s">
        <v>24</v>
      </c>
      <c r="F831" s="49"/>
      <c r="G831" s="49"/>
      <c r="H831" s="49"/>
      <c r="I831" s="49"/>
      <c r="J831" s="49"/>
      <c r="K831" s="53">
        <f aca="true" t="shared" si="485" ref="K831:AQ831">ROUND((K828*K$4/100),1)</f>
        <v>0</v>
      </c>
      <c r="L831" s="54">
        <f t="shared" si="485"/>
        <v>0</v>
      </c>
      <c r="M831" s="54"/>
      <c r="N831" s="54">
        <f t="shared" si="485"/>
        <v>0</v>
      </c>
      <c r="O831" s="54">
        <f t="shared" si="485"/>
        <v>0</v>
      </c>
      <c r="P831" s="54">
        <f t="shared" si="485"/>
        <v>0</v>
      </c>
      <c r="Q831" s="54">
        <f t="shared" si="485"/>
        <v>0</v>
      </c>
      <c r="R831" s="54">
        <f t="shared" si="485"/>
        <v>0</v>
      </c>
      <c r="S831" s="54"/>
      <c r="T831" s="54">
        <f t="shared" si="485"/>
        <v>0</v>
      </c>
      <c r="U831" s="54">
        <f t="shared" si="485"/>
        <v>0</v>
      </c>
      <c r="V831" s="54"/>
      <c r="W831" s="54"/>
      <c r="X831" s="54">
        <f t="shared" si="485"/>
        <v>0</v>
      </c>
      <c r="Y831" s="54">
        <f t="shared" si="485"/>
        <v>0</v>
      </c>
      <c r="Z831" s="54">
        <f t="shared" si="485"/>
        <v>0</v>
      </c>
      <c r="AA831" s="54">
        <f t="shared" si="485"/>
        <v>0</v>
      </c>
      <c r="AB831" s="54">
        <f t="shared" si="485"/>
        <v>0</v>
      </c>
      <c r="AC831" s="54">
        <f t="shared" si="485"/>
        <v>0</v>
      </c>
      <c r="AD831" s="54">
        <f t="shared" si="485"/>
        <v>0</v>
      </c>
      <c r="AE831" s="54">
        <f t="shared" si="485"/>
        <v>0</v>
      </c>
      <c r="AF831" s="54">
        <f t="shared" si="485"/>
        <v>0</v>
      </c>
      <c r="AG831" s="54">
        <f t="shared" si="485"/>
        <v>0</v>
      </c>
      <c r="AH831" s="54">
        <f t="shared" si="485"/>
        <v>0</v>
      </c>
      <c r="AI831" s="54">
        <f t="shared" si="485"/>
        <v>0</v>
      </c>
      <c r="AJ831" s="54">
        <f t="shared" si="485"/>
        <v>0</v>
      </c>
      <c r="AK831" s="54">
        <f t="shared" si="485"/>
        <v>0</v>
      </c>
      <c r="AL831" s="54">
        <f t="shared" si="485"/>
        <v>0</v>
      </c>
      <c r="AM831" s="54">
        <f t="shared" si="485"/>
        <v>0</v>
      </c>
      <c r="AN831" s="54">
        <f t="shared" si="485"/>
        <v>0</v>
      </c>
      <c r="AO831" s="54">
        <f t="shared" si="485"/>
        <v>0</v>
      </c>
      <c r="AP831" s="54">
        <f t="shared" si="485"/>
        <v>0</v>
      </c>
      <c r="AQ831" s="54">
        <f t="shared" si="485"/>
        <v>0</v>
      </c>
      <c r="AR831" s="49">
        <f t="shared" si="465"/>
        <v>0</v>
      </c>
      <c r="AT831" s="46"/>
      <c r="AU831" s="46"/>
      <c r="AV831" s="46"/>
      <c r="AW831" s="46"/>
      <c r="AX831" s="46"/>
      <c r="AY831" s="46"/>
    </row>
    <row r="832" spans="4:51" s="1" customFormat="1" ht="15.75" hidden="1">
      <c r="D832" s="51" t="s">
        <v>25</v>
      </c>
      <c r="E832" s="52" t="s">
        <v>26</v>
      </c>
      <c r="F832" s="49"/>
      <c r="G832" s="49"/>
      <c r="H832" s="49"/>
      <c r="I832" s="49"/>
      <c r="J832" s="49"/>
      <c r="K832" s="53">
        <f aca="true" t="shared" si="486" ref="K832:AQ832">K828-K829-K830-K831</f>
        <v>0</v>
      </c>
      <c r="L832" s="54">
        <f t="shared" si="486"/>
        <v>0</v>
      </c>
      <c r="M832" s="54"/>
      <c r="N832" s="54">
        <f t="shared" si="486"/>
        <v>0</v>
      </c>
      <c r="O832" s="54">
        <f t="shared" si="486"/>
        <v>0</v>
      </c>
      <c r="P832" s="54">
        <f t="shared" si="486"/>
        <v>0</v>
      </c>
      <c r="Q832" s="54">
        <f t="shared" si="486"/>
        <v>0</v>
      </c>
      <c r="R832" s="54">
        <f t="shared" si="486"/>
        <v>0</v>
      </c>
      <c r="S832" s="54"/>
      <c r="T832" s="54">
        <f t="shared" si="486"/>
        <v>0</v>
      </c>
      <c r="U832" s="54">
        <f t="shared" si="486"/>
        <v>0</v>
      </c>
      <c r="V832" s="54"/>
      <c r="W832" s="54"/>
      <c r="X832" s="54">
        <f t="shared" si="486"/>
        <v>0</v>
      </c>
      <c r="Y832" s="54">
        <f t="shared" si="486"/>
        <v>0</v>
      </c>
      <c r="Z832" s="54">
        <f t="shared" si="486"/>
        <v>0</v>
      </c>
      <c r="AA832" s="54">
        <f t="shared" si="486"/>
        <v>0</v>
      </c>
      <c r="AB832" s="54">
        <f t="shared" si="486"/>
        <v>0</v>
      </c>
      <c r="AC832" s="54">
        <f t="shared" si="486"/>
        <v>0</v>
      </c>
      <c r="AD832" s="54">
        <f t="shared" si="486"/>
        <v>0</v>
      </c>
      <c r="AE832" s="54">
        <f t="shared" si="486"/>
        <v>0</v>
      </c>
      <c r="AF832" s="54">
        <f t="shared" si="486"/>
        <v>0</v>
      </c>
      <c r="AG832" s="54">
        <f t="shared" si="486"/>
        <v>0</v>
      </c>
      <c r="AH832" s="54">
        <f t="shared" si="486"/>
        <v>0</v>
      </c>
      <c r="AI832" s="54">
        <f t="shared" si="486"/>
        <v>0</v>
      </c>
      <c r="AJ832" s="54">
        <f t="shared" si="486"/>
        <v>0</v>
      </c>
      <c r="AK832" s="54">
        <f t="shared" si="486"/>
        <v>0</v>
      </c>
      <c r="AL832" s="54">
        <f t="shared" si="486"/>
        <v>0</v>
      </c>
      <c r="AM832" s="54">
        <f t="shared" si="486"/>
        <v>0</v>
      </c>
      <c r="AN832" s="54">
        <f t="shared" si="486"/>
        <v>0</v>
      </c>
      <c r="AO832" s="54">
        <f t="shared" si="486"/>
        <v>0</v>
      </c>
      <c r="AP832" s="54">
        <f t="shared" si="486"/>
        <v>0</v>
      </c>
      <c r="AQ832" s="54">
        <f t="shared" si="486"/>
        <v>0</v>
      </c>
      <c r="AR832" s="49">
        <f t="shared" si="465"/>
        <v>0</v>
      </c>
      <c r="AT832" s="46"/>
      <c r="AU832" s="46"/>
      <c r="AV832" s="46"/>
      <c r="AW832" s="46"/>
      <c r="AX832" s="46"/>
      <c r="AY832" s="46"/>
    </row>
    <row r="833" spans="4:51" s="1" customFormat="1" ht="12.75" customHeight="1" hidden="1">
      <c r="D833" s="41"/>
      <c r="E833" s="49"/>
      <c r="F833" s="49"/>
      <c r="G833" s="49"/>
      <c r="H833" s="49"/>
      <c r="I833" s="49"/>
      <c r="J833" s="49"/>
      <c r="K833" s="60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  <c r="AK833" s="61"/>
      <c r="AL833" s="61"/>
      <c r="AM833" s="61"/>
      <c r="AN833" s="61"/>
      <c r="AO833" s="61"/>
      <c r="AP833" s="61"/>
      <c r="AQ833" s="61"/>
      <c r="AR833" s="49">
        <f t="shared" si="465"/>
        <v>0</v>
      </c>
      <c r="AT833" s="46"/>
      <c r="AU833" s="46"/>
      <c r="AV833" s="46"/>
      <c r="AW833" s="46"/>
      <c r="AX833" s="46"/>
      <c r="AY833" s="46"/>
    </row>
    <row r="834" spans="4:51" s="1" customFormat="1" ht="0.75" customHeight="1">
      <c r="D834" s="41"/>
      <c r="E834" s="49"/>
      <c r="F834" s="49"/>
      <c r="G834" s="49"/>
      <c r="H834" s="49"/>
      <c r="I834" s="49"/>
      <c r="J834" s="49"/>
      <c r="K834" s="60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  <c r="AK834" s="61"/>
      <c r="AL834" s="61"/>
      <c r="AM834" s="61"/>
      <c r="AN834" s="61"/>
      <c r="AO834" s="61"/>
      <c r="AP834" s="61"/>
      <c r="AQ834" s="61"/>
      <c r="AR834" s="49">
        <f t="shared" si="465"/>
        <v>0</v>
      </c>
      <c r="AT834" s="46"/>
      <c r="AU834" s="46"/>
      <c r="AV834" s="46">
        <f>M834/12</f>
        <v>0</v>
      </c>
      <c r="AW834" s="46"/>
      <c r="AX834" s="46"/>
      <c r="AY834" s="46"/>
    </row>
    <row r="835" spans="4:51" s="2" customFormat="1" ht="0.75" customHeight="1">
      <c r="D835" s="67">
        <v>70743</v>
      </c>
      <c r="E835" s="63" t="s">
        <v>137</v>
      </c>
      <c r="F835" s="49"/>
      <c r="G835" s="49"/>
      <c r="H835" s="49"/>
      <c r="I835" s="49"/>
      <c r="J835" s="49"/>
      <c r="K835" s="50">
        <v>0</v>
      </c>
      <c r="L835" s="49">
        <v>0</v>
      </c>
      <c r="M835" s="49">
        <v>0</v>
      </c>
      <c r="N835" s="49">
        <v>0</v>
      </c>
      <c r="O835" s="49">
        <v>0</v>
      </c>
      <c r="P835" s="49">
        <v>0</v>
      </c>
      <c r="Q835" s="49">
        <v>0</v>
      </c>
      <c r="R835" s="49">
        <v>0</v>
      </c>
      <c r="S835" s="62"/>
      <c r="T835" s="49">
        <v>0</v>
      </c>
      <c r="U835" s="49">
        <v>0</v>
      </c>
      <c r="V835" s="49"/>
      <c r="W835" s="49">
        <v>0</v>
      </c>
      <c r="X835" s="49">
        <v>0</v>
      </c>
      <c r="Y835" s="49">
        <v>0</v>
      </c>
      <c r="Z835" s="49">
        <v>0</v>
      </c>
      <c r="AA835" s="49">
        <v>0</v>
      </c>
      <c r="AB835" s="49">
        <v>0</v>
      </c>
      <c r="AC835" s="49">
        <v>0</v>
      </c>
      <c r="AD835" s="49">
        <v>0</v>
      </c>
      <c r="AE835" s="49">
        <v>0</v>
      </c>
      <c r="AF835" s="49">
        <v>0</v>
      </c>
      <c r="AG835" s="49">
        <v>0</v>
      </c>
      <c r="AH835" s="49">
        <v>0</v>
      </c>
      <c r="AI835" s="49">
        <v>0</v>
      </c>
      <c r="AJ835" s="49">
        <v>0</v>
      </c>
      <c r="AK835" s="49">
        <v>0</v>
      </c>
      <c r="AL835" s="49">
        <v>0</v>
      </c>
      <c r="AM835" s="49">
        <v>0</v>
      </c>
      <c r="AN835" s="49">
        <v>0</v>
      </c>
      <c r="AO835" s="49">
        <v>0</v>
      </c>
      <c r="AP835" s="49">
        <v>0</v>
      </c>
      <c r="AQ835" s="49">
        <v>0</v>
      </c>
      <c r="AR835" s="49">
        <f t="shared" si="465"/>
        <v>0</v>
      </c>
      <c r="AS835" s="1"/>
      <c r="AT835" s="46"/>
      <c r="AU835" s="46"/>
      <c r="AV835" s="46">
        <f>M835/12</f>
        <v>0</v>
      </c>
      <c r="AW835" s="46"/>
      <c r="AX835" s="46"/>
      <c r="AY835" s="46"/>
    </row>
    <row r="836" spans="4:51" s="1" customFormat="1" ht="15.75" hidden="1">
      <c r="D836" s="51"/>
      <c r="E836" s="52" t="s">
        <v>22</v>
      </c>
      <c r="F836" s="49"/>
      <c r="G836" s="49"/>
      <c r="H836" s="49"/>
      <c r="I836" s="49"/>
      <c r="J836" s="49"/>
      <c r="K836" s="53">
        <f aca="true" t="shared" si="487" ref="K836:AQ836">ROUND((K835*K$2/100),1)</f>
        <v>0</v>
      </c>
      <c r="L836" s="54">
        <f t="shared" si="487"/>
        <v>0</v>
      </c>
      <c r="M836" s="54"/>
      <c r="N836" s="54">
        <f t="shared" si="487"/>
        <v>0</v>
      </c>
      <c r="O836" s="54">
        <f t="shared" si="487"/>
        <v>0</v>
      </c>
      <c r="P836" s="54">
        <f t="shared" si="487"/>
        <v>0</v>
      </c>
      <c r="Q836" s="54">
        <f t="shared" si="487"/>
        <v>0</v>
      </c>
      <c r="R836" s="54">
        <f t="shared" si="487"/>
        <v>0</v>
      </c>
      <c r="S836" s="54"/>
      <c r="T836" s="54">
        <f t="shared" si="487"/>
        <v>0</v>
      </c>
      <c r="U836" s="54">
        <f t="shared" si="487"/>
        <v>0</v>
      </c>
      <c r="V836" s="54"/>
      <c r="W836" s="54"/>
      <c r="X836" s="54">
        <f t="shared" si="487"/>
        <v>0</v>
      </c>
      <c r="Y836" s="54">
        <f t="shared" si="487"/>
        <v>0</v>
      </c>
      <c r="Z836" s="54">
        <f t="shared" si="487"/>
        <v>0</v>
      </c>
      <c r="AA836" s="54">
        <f t="shared" si="487"/>
        <v>0</v>
      </c>
      <c r="AB836" s="54">
        <f t="shared" si="487"/>
        <v>0</v>
      </c>
      <c r="AC836" s="54">
        <f t="shared" si="487"/>
        <v>0</v>
      </c>
      <c r="AD836" s="54">
        <f t="shared" si="487"/>
        <v>0</v>
      </c>
      <c r="AE836" s="54">
        <f t="shared" si="487"/>
        <v>0</v>
      </c>
      <c r="AF836" s="54">
        <f t="shared" si="487"/>
        <v>0</v>
      </c>
      <c r="AG836" s="54">
        <f t="shared" si="487"/>
        <v>0</v>
      </c>
      <c r="AH836" s="54">
        <f t="shared" si="487"/>
        <v>0</v>
      </c>
      <c r="AI836" s="54">
        <f t="shared" si="487"/>
        <v>0</v>
      </c>
      <c r="AJ836" s="54">
        <f t="shared" si="487"/>
        <v>0</v>
      </c>
      <c r="AK836" s="54">
        <f t="shared" si="487"/>
        <v>0</v>
      </c>
      <c r="AL836" s="54">
        <f t="shared" si="487"/>
        <v>0</v>
      </c>
      <c r="AM836" s="54">
        <f t="shared" si="487"/>
        <v>0</v>
      </c>
      <c r="AN836" s="54">
        <f t="shared" si="487"/>
        <v>0</v>
      </c>
      <c r="AO836" s="54">
        <f t="shared" si="487"/>
        <v>0</v>
      </c>
      <c r="AP836" s="54">
        <f t="shared" si="487"/>
        <v>0</v>
      </c>
      <c r="AQ836" s="54">
        <f t="shared" si="487"/>
        <v>0</v>
      </c>
      <c r="AR836" s="49">
        <f t="shared" si="465"/>
        <v>0</v>
      </c>
      <c r="AS836" s="1" t="b">
        <f>SUM(K835:AQ835)=AR835</f>
        <v>1</v>
      </c>
      <c r="AT836" s="46"/>
      <c r="AU836" s="46"/>
      <c r="AV836" s="46">
        <f>M836/12</f>
        <v>0</v>
      </c>
      <c r="AW836" s="46"/>
      <c r="AX836" s="46"/>
      <c r="AY836" s="46"/>
    </row>
    <row r="837" spans="4:51" s="1" customFormat="1" ht="15.75" hidden="1">
      <c r="D837" s="51"/>
      <c r="E837" s="52" t="s">
        <v>23</v>
      </c>
      <c r="F837" s="49"/>
      <c r="G837" s="49"/>
      <c r="H837" s="49"/>
      <c r="I837" s="49"/>
      <c r="J837" s="49"/>
      <c r="K837" s="53">
        <f aca="true" t="shared" si="488" ref="K837:AQ837">ROUND((K835*K$3/100),1)</f>
        <v>0</v>
      </c>
      <c r="L837" s="54">
        <f t="shared" si="488"/>
        <v>0</v>
      </c>
      <c r="M837" s="54"/>
      <c r="N837" s="54">
        <f t="shared" si="488"/>
        <v>0</v>
      </c>
      <c r="O837" s="54">
        <f t="shared" si="488"/>
        <v>0</v>
      </c>
      <c r="P837" s="54">
        <f t="shared" si="488"/>
        <v>0</v>
      </c>
      <c r="Q837" s="54">
        <f t="shared" si="488"/>
        <v>0</v>
      </c>
      <c r="R837" s="54">
        <f t="shared" si="488"/>
        <v>0</v>
      </c>
      <c r="S837" s="54"/>
      <c r="T837" s="54">
        <f t="shared" si="488"/>
        <v>0</v>
      </c>
      <c r="U837" s="54">
        <f t="shared" si="488"/>
        <v>0</v>
      </c>
      <c r="V837" s="54"/>
      <c r="W837" s="54"/>
      <c r="X837" s="54">
        <f t="shared" si="488"/>
        <v>0</v>
      </c>
      <c r="Y837" s="54">
        <f t="shared" si="488"/>
        <v>0</v>
      </c>
      <c r="Z837" s="54">
        <f t="shared" si="488"/>
        <v>0</v>
      </c>
      <c r="AA837" s="54">
        <f t="shared" si="488"/>
        <v>0</v>
      </c>
      <c r="AB837" s="54">
        <f t="shared" si="488"/>
        <v>0</v>
      </c>
      <c r="AC837" s="54">
        <f t="shared" si="488"/>
        <v>0</v>
      </c>
      <c r="AD837" s="54">
        <f t="shared" si="488"/>
        <v>0</v>
      </c>
      <c r="AE837" s="54">
        <f t="shared" si="488"/>
        <v>0</v>
      </c>
      <c r="AF837" s="54">
        <f t="shared" si="488"/>
        <v>0</v>
      </c>
      <c r="AG837" s="54">
        <f t="shared" si="488"/>
        <v>0</v>
      </c>
      <c r="AH837" s="54">
        <f t="shared" si="488"/>
        <v>0</v>
      </c>
      <c r="AI837" s="54">
        <f t="shared" si="488"/>
        <v>0</v>
      </c>
      <c r="AJ837" s="54">
        <f t="shared" si="488"/>
        <v>0</v>
      </c>
      <c r="AK837" s="54">
        <f t="shared" si="488"/>
        <v>0</v>
      </c>
      <c r="AL837" s="54">
        <f t="shared" si="488"/>
        <v>0</v>
      </c>
      <c r="AM837" s="54">
        <f t="shared" si="488"/>
        <v>0</v>
      </c>
      <c r="AN837" s="54">
        <f t="shared" si="488"/>
        <v>0</v>
      </c>
      <c r="AO837" s="54">
        <f t="shared" si="488"/>
        <v>0</v>
      </c>
      <c r="AP837" s="54">
        <f t="shared" si="488"/>
        <v>0</v>
      </c>
      <c r="AQ837" s="54">
        <f t="shared" si="488"/>
        <v>0</v>
      </c>
      <c r="AR837" s="49">
        <f t="shared" si="465"/>
        <v>0</v>
      </c>
      <c r="AT837" s="46"/>
      <c r="AU837" s="46"/>
      <c r="AV837" s="46">
        <f>M837/12</f>
        <v>0</v>
      </c>
      <c r="AW837" s="46"/>
      <c r="AX837" s="46"/>
      <c r="AY837" s="46"/>
    </row>
    <row r="838" spans="4:51" s="1" customFormat="1" ht="15.75" hidden="1">
      <c r="D838" s="51"/>
      <c r="E838" s="52" t="s">
        <v>24</v>
      </c>
      <c r="F838" s="49"/>
      <c r="G838" s="49"/>
      <c r="H838" s="49"/>
      <c r="I838" s="49"/>
      <c r="J838" s="49"/>
      <c r="K838" s="53">
        <f aca="true" t="shared" si="489" ref="K838:AQ838">ROUND((K835*K$4/100),1)</f>
        <v>0</v>
      </c>
      <c r="L838" s="54">
        <f t="shared" si="489"/>
        <v>0</v>
      </c>
      <c r="M838" s="54"/>
      <c r="N838" s="54">
        <f t="shared" si="489"/>
        <v>0</v>
      </c>
      <c r="O838" s="54">
        <f t="shared" si="489"/>
        <v>0</v>
      </c>
      <c r="P838" s="54">
        <f t="shared" si="489"/>
        <v>0</v>
      </c>
      <c r="Q838" s="54">
        <f t="shared" si="489"/>
        <v>0</v>
      </c>
      <c r="R838" s="54">
        <f t="shared" si="489"/>
        <v>0</v>
      </c>
      <c r="S838" s="54"/>
      <c r="T838" s="54">
        <f t="shared" si="489"/>
        <v>0</v>
      </c>
      <c r="U838" s="54">
        <f t="shared" si="489"/>
        <v>0</v>
      </c>
      <c r="V838" s="54"/>
      <c r="W838" s="54"/>
      <c r="X838" s="54">
        <f t="shared" si="489"/>
        <v>0</v>
      </c>
      <c r="Y838" s="54">
        <f t="shared" si="489"/>
        <v>0</v>
      </c>
      <c r="Z838" s="54">
        <f t="shared" si="489"/>
        <v>0</v>
      </c>
      <c r="AA838" s="54">
        <f t="shared" si="489"/>
        <v>0</v>
      </c>
      <c r="AB838" s="54">
        <f t="shared" si="489"/>
        <v>0</v>
      </c>
      <c r="AC838" s="54">
        <f t="shared" si="489"/>
        <v>0</v>
      </c>
      <c r="AD838" s="54">
        <f t="shared" si="489"/>
        <v>0</v>
      </c>
      <c r="AE838" s="54">
        <f t="shared" si="489"/>
        <v>0</v>
      </c>
      <c r="AF838" s="54">
        <f t="shared" si="489"/>
        <v>0</v>
      </c>
      <c r="AG838" s="54">
        <f t="shared" si="489"/>
        <v>0</v>
      </c>
      <c r="AH838" s="54">
        <f t="shared" si="489"/>
        <v>0</v>
      </c>
      <c r="AI838" s="54">
        <f t="shared" si="489"/>
        <v>0</v>
      </c>
      <c r="AJ838" s="54">
        <f t="shared" si="489"/>
        <v>0</v>
      </c>
      <c r="AK838" s="54">
        <f t="shared" si="489"/>
        <v>0</v>
      </c>
      <c r="AL838" s="54">
        <f t="shared" si="489"/>
        <v>0</v>
      </c>
      <c r="AM838" s="54">
        <f t="shared" si="489"/>
        <v>0</v>
      </c>
      <c r="AN838" s="54">
        <f t="shared" si="489"/>
        <v>0</v>
      </c>
      <c r="AO838" s="54">
        <f t="shared" si="489"/>
        <v>0</v>
      </c>
      <c r="AP838" s="54">
        <f t="shared" si="489"/>
        <v>0</v>
      </c>
      <c r="AQ838" s="54">
        <f t="shared" si="489"/>
        <v>0</v>
      </c>
      <c r="AR838" s="49">
        <f t="shared" si="465"/>
        <v>0</v>
      </c>
      <c r="AT838" s="46"/>
      <c r="AU838" s="46"/>
      <c r="AV838" s="46">
        <f>M838/12</f>
        <v>0</v>
      </c>
      <c r="AW838" s="46"/>
      <c r="AX838" s="46"/>
      <c r="AY838" s="46"/>
    </row>
    <row r="839" spans="4:51" s="1" customFormat="1" ht="15.75" hidden="1">
      <c r="D839" s="51" t="s">
        <v>25</v>
      </c>
      <c r="E839" s="52" t="s">
        <v>26</v>
      </c>
      <c r="F839" s="49"/>
      <c r="G839" s="49"/>
      <c r="H839" s="49"/>
      <c r="I839" s="49"/>
      <c r="J839" s="49"/>
      <c r="K839" s="53">
        <f aca="true" t="shared" si="490" ref="K839:AQ839">K835-K836-K837-K838</f>
        <v>0</v>
      </c>
      <c r="L839" s="54">
        <f t="shared" si="490"/>
        <v>0</v>
      </c>
      <c r="M839" s="54"/>
      <c r="N839" s="54">
        <f t="shared" si="490"/>
        <v>0</v>
      </c>
      <c r="O839" s="54">
        <f t="shared" si="490"/>
        <v>0</v>
      </c>
      <c r="P839" s="54">
        <f t="shared" si="490"/>
        <v>0</v>
      </c>
      <c r="Q839" s="54">
        <f t="shared" si="490"/>
        <v>0</v>
      </c>
      <c r="R839" s="54">
        <f t="shared" si="490"/>
        <v>0</v>
      </c>
      <c r="S839" s="54"/>
      <c r="T839" s="54">
        <f t="shared" si="490"/>
        <v>0</v>
      </c>
      <c r="U839" s="54">
        <f t="shared" si="490"/>
        <v>0</v>
      </c>
      <c r="V839" s="54"/>
      <c r="W839" s="54"/>
      <c r="X839" s="54">
        <f t="shared" si="490"/>
        <v>0</v>
      </c>
      <c r="Y839" s="54">
        <f t="shared" si="490"/>
        <v>0</v>
      </c>
      <c r="Z839" s="54">
        <f t="shared" si="490"/>
        <v>0</v>
      </c>
      <c r="AA839" s="54">
        <f t="shared" si="490"/>
        <v>0</v>
      </c>
      <c r="AB839" s="54">
        <f t="shared" si="490"/>
        <v>0</v>
      </c>
      <c r="AC839" s="54">
        <f t="shared" si="490"/>
        <v>0</v>
      </c>
      <c r="AD839" s="54">
        <f t="shared" si="490"/>
        <v>0</v>
      </c>
      <c r="AE839" s="54">
        <f t="shared" si="490"/>
        <v>0</v>
      </c>
      <c r="AF839" s="54">
        <f t="shared" si="490"/>
        <v>0</v>
      </c>
      <c r="AG839" s="54">
        <f t="shared" si="490"/>
        <v>0</v>
      </c>
      <c r="AH839" s="54">
        <f t="shared" si="490"/>
        <v>0</v>
      </c>
      <c r="AI839" s="54">
        <f t="shared" si="490"/>
        <v>0</v>
      </c>
      <c r="AJ839" s="54">
        <f t="shared" si="490"/>
        <v>0</v>
      </c>
      <c r="AK839" s="54">
        <f t="shared" si="490"/>
        <v>0</v>
      </c>
      <c r="AL839" s="54">
        <f t="shared" si="490"/>
        <v>0</v>
      </c>
      <c r="AM839" s="54">
        <f t="shared" si="490"/>
        <v>0</v>
      </c>
      <c r="AN839" s="54">
        <f t="shared" si="490"/>
        <v>0</v>
      </c>
      <c r="AO839" s="54">
        <f t="shared" si="490"/>
        <v>0</v>
      </c>
      <c r="AP839" s="54">
        <f t="shared" si="490"/>
        <v>0</v>
      </c>
      <c r="AQ839" s="54">
        <f t="shared" si="490"/>
        <v>0</v>
      </c>
      <c r="AR839" s="49">
        <f t="shared" si="465"/>
        <v>0</v>
      </c>
      <c r="AT839" s="46"/>
      <c r="AU839" s="46"/>
      <c r="AV839" s="46">
        <f>M839/12</f>
        <v>0</v>
      </c>
      <c r="AW839" s="46"/>
      <c r="AX839" s="46"/>
      <c r="AY839" s="46"/>
    </row>
    <row r="840" spans="4:51" ht="15.75" hidden="1">
      <c r="D840" s="41"/>
      <c r="E840" s="49"/>
      <c r="F840" s="58"/>
      <c r="G840" s="58"/>
      <c r="H840" s="58"/>
      <c r="I840" s="58"/>
      <c r="J840" s="58"/>
      <c r="K840" s="55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  <c r="AA840" s="56"/>
      <c r="AB840" s="56"/>
      <c r="AC840" s="56"/>
      <c r="AD840" s="56"/>
      <c r="AE840" s="56"/>
      <c r="AF840" s="56"/>
      <c r="AG840" s="56"/>
      <c r="AH840" s="56"/>
      <c r="AI840" s="56"/>
      <c r="AJ840" s="56"/>
      <c r="AK840" s="56"/>
      <c r="AL840" s="56"/>
      <c r="AM840" s="56"/>
      <c r="AN840" s="56"/>
      <c r="AO840" s="56"/>
      <c r="AP840" s="56"/>
      <c r="AQ840" s="56"/>
      <c r="AR840" s="49">
        <f t="shared" si="465"/>
        <v>0</v>
      </c>
      <c r="AT840" s="46"/>
      <c r="AU840" s="46"/>
      <c r="AV840" s="46">
        <f>M840/12</f>
        <v>0</v>
      </c>
      <c r="AW840" s="46"/>
      <c r="AX840" s="46"/>
      <c r="AY840" s="46"/>
    </row>
    <row r="841" spans="4:51" ht="15.75" hidden="1">
      <c r="D841" s="41"/>
      <c r="E841" s="49"/>
      <c r="F841" s="58"/>
      <c r="G841" s="58"/>
      <c r="H841" s="58"/>
      <c r="I841" s="58"/>
      <c r="J841" s="58"/>
      <c r="K841" s="55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  <c r="AA841" s="56"/>
      <c r="AB841" s="56"/>
      <c r="AC841" s="56"/>
      <c r="AD841" s="56"/>
      <c r="AE841" s="56"/>
      <c r="AF841" s="56"/>
      <c r="AG841" s="56"/>
      <c r="AH841" s="56"/>
      <c r="AI841" s="56"/>
      <c r="AJ841" s="56"/>
      <c r="AK841" s="56"/>
      <c r="AL841" s="56"/>
      <c r="AM841" s="56"/>
      <c r="AN841" s="56"/>
      <c r="AO841" s="56"/>
      <c r="AP841" s="56"/>
      <c r="AQ841" s="56"/>
      <c r="AR841" s="49">
        <f t="shared" si="465"/>
        <v>0</v>
      </c>
      <c r="AT841" s="46"/>
      <c r="AU841" s="46"/>
      <c r="AV841" s="46">
        <f>M841/12</f>
        <v>0</v>
      </c>
      <c r="AW841" s="46"/>
      <c r="AX841" s="46"/>
      <c r="AY841" s="46"/>
    </row>
    <row r="842" spans="4:51" ht="43.5" customHeight="1">
      <c r="D842" s="57">
        <v>70743</v>
      </c>
      <c r="E842" s="63" t="s">
        <v>138</v>
      </c>
      <c r="F842" s="49"/>
      <c r="G842" s="49"/>
      <c r="H842" s="49"/>
      <c r="I842" s="49"/>
      <c r="J842" s="49"/>
      <c r="K842" s="50"/>
      <c r="L842" s="49"/>
      <c r="M842" s="49">
        <v>3800.2</v>
      </c>
      <c r="N842" s="49">
        <v>0</v>
      </c>
      <c r="O842" s="49">
        <v>0</v>
      </c>
      <c r="P842" s="49">
        <v>0</v>
      </c>
      <c r="Q842" s="49">
        <v>0</v>
      </c>
      <c r="R842" s="49">
        <v>0</v>
      </c>
      <c r="S842" s="62"/>
      <c r="T842" s="49">
        <v>0</v>
      </c>
      <c r="U842" s="49">
        <v>0</v>
      </c>
      <c r="V842" s="49"/>
      <c r="W842" s="49"/>
      <c r="X842" s="49"/>
      <c r="Y842" s="49"/>
      <c r="Z842" s="49"/>
      <c r="AA842" s="49"/>
      <c r="AB842" s="49"/>
      <c r="AC842" s="49"/>
      <c r="AD842" s="49"/>
      <c r="AE842" s="49"/>
      <c r="AF842" s="49"/>
      <c r="AG842" s="49"/>
      <c r="AH842" s="49"/>
      <c r="AI842" s="49"/>
      <c r="AJ842" s="49"/>
      <c r="AK842" s="49"/>
      <c r="AL842" s="49"/>
      <c r="AM842" s="49"/>
      <c r="AN842" s="49"/>
      <c r="AO842" s="49"/>
      <c r="AP842" s="49">
        <v>0</v>
      </c>
      <c r="AQ842" s="49">
        <v>0</v>
      </c>
      <c r="AR842" s="49">
        <f t="shared" si="465"/>
        <v>3800.2</v>
      </c>
      <c r="AS842" s="1"/>
      <c r="AT842" s="46"/>
      <c r="AU842" s="46"/>
      <c r="AV842" s="46">
        <f>M842/12</f>
        <v>316.68333333333334</v>
      </c>
      <c r="AW842" s="46"/>
      <c r="AX842" s="46"/>
      <c r="AY842" s="46"/>
    </row>
    <row r="843" spans="4:51" ht="15.75" hidden="1">
      <c r="D843" s="51"/>
      <c r="E843" s="52" t="s">
        <v>22</v>
      </c>
      <c r="F843" s="49"/>
      <c r="G843" s="49"/>
      <c r="H843" s="49"/>
      <c r="I843" s="49"/>
      <c r="J843" s="49"/>
      <c r="K843" s="53"/>
      <c r="L843" s="54"/>
      <c r="M843" s="54"/>
      <c r="N843" s="54">
        <f aca="true" t="shared" si="491" ref="N843:U843">ROUND((N842*N$2/100),1)</f>
        <v>0</v>
      </c>
      <c r="O843" s="54">
        <f t="shared" si="491"/>
        <v>0</v>
      </c>
      <c r="P843" s="54">
        <f t="shared" si="491"/>
        <v>0</v>
      </c>
      <c r="Q843" s="54">
        <f t="shared" si="491"/>
        <v>0</v>
      </c>
      <c r="R843" s="54">
        <f t="shared" si="491"/>
        <v>0</v>
      </c>
      <c r="S843" s="54"/>
      <c r="T843" s="54">
        <f t="shared" si="491"/>
        <v>0</v>
      </c>
      <c r="U843" s="54">
        <f t="shared" si="491"/>
        <v>0</v>
      </c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>
        <f>ROUND((AP842*AP$2/100),1)</f>
        <v>0</v>
      </c>
      <c r="AQ843" s="54">
        <f>ROUND((AQ842*AQ$2/100),1)</f>
        <v>0</v>
      </c>
      <c r="AR843" s="49">
        <f t="shared" si="465"/>
        <v>0</v>
      </c>
      <c r="AS843" s="1" t="b">
        <f>SUM(K842:AQ842)=AR842</f>
        <v>1</v>
      </c>
      <c r="AT843" s="46"/>
      <c r="AU843" s="46"/>
      <c r="AV843" s="46"/>
      <c r="AW843" s="46"/>
      <c r="AX843" s="46"/>
      <c r="AY843" s="46"/>
    </row>
    <row r="844" spans="4:51" ht="15.75" hidden="1">
      <c r="D844" s="51"/>
      <c r="E844" s="52" t="s">
        <v>23</v>
      </c>
      <c r="F844" s="58"/>
      <c r="G844" s="58"/>
      <c r="H844" s="58"/>
      <c r="I844" s="58"/>
      <c r="J844" s="58"/>
      <c r="K844" s="53"/>
      <c r="L844" s="54"/>
      <c r="M844" s="54"/>
      <c r="N844" s="54">
        <f aca="true" t="shared" si="492" ref="N844:U844">ROUND((N842*N$3/100),1)</f>
        <v>0</v>
      </c>
      <c r="O844" s="54">
        <f t="shared" si="492"/>
        <v>0</v>
      </c>
      <c r="P844" s="54">
        <f t="shared" si="492"/>
        <v>0</v>
      </c>
      <c r="Q844" s="54">
        <f t="shared" si="492"/>
        <v>0</v>
      </c>
      <c r="R844" s="54">
        <f t="shared" si="492"/>
        <v>0</v>
      </c>
      <c r="S844" s="54"/>
      <c r="T844" s="54">
        <f t="shared" si="492"/>
        <v>0</v>
      </c>
      <c r="U844" s="54">
        <f t="shared" si="492"/>
        <v>0</v>
      </c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>
        <f>ROUND((AP842*AP$3/100),1)</f>
        <v>0</v>
      </c>
      <c r="AQ844" s="54">
        <f>ROUND((AQ842*AQ$3/100),1)</f>
        <v>0</v>
      </c>
      <c r="AR844" s="49">
        <f t="shared" si="465"/>
        <v>0</v>
      </c>
      <c r="AS844" s="1"/>
      <c r="AT844" s="46"/>
      <c r="AU844" s="46"/>
      <c r="AV844" s="46"/>
      <c r="AW844" s="46"/>
      <c r="AX844" s="46"/>
      <c r="AY844" s="46"/>
    </row>
    <row r="845" spans="4:51" ht="15.75" hidden="1">
      <c r="D845" s="51"/>
      <c r="E845" s="52" t="s">
        <v>24</v>
      </c>
      <c r="F845" s="58"/>
      <c r="G845" s="58"/>
      <c r="H845" s="58"/>
      <c r="I845" s="58"/>
      <c r="J845" s="58"/>
      <c r="K845" s="53"/>
      <c r="L845" s="54"/>
      <c r="M845" s="54"/>
      <c r="N845" s="54">
        <f aca="true" t="shared" si="493" ref="N845:U845">ROUND((N842*N$4/100),1)</f>
        <v>0</v>
      </c>
      <c r="O845" s="54">
        <f t="shared" si="493"/>
        <v>0</v>
      </c>
      <c r="P845" s="54">
        <f t="shared" si="493"/>
        <v>0</v>
      </c>
      <c r="Q845" s="54">
        <f t="shared" si="493"/>
        <v>0</v>
      </c>
      <c r="R845" s="54">
        <f t="shared" si="493"/>
        <v>0</v>
      </c>
      <c r="S845" s="54"/>
      <c r="T845" s="54">
        <f t="shared" si="493"/>
        <v>0</v>
      </c>
      <c r="U845" s="54">
        <f t="shared" si="493"/>
        <v>0</v>
      </c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>
        <f>ROUND((AP842*AP$4/100),1)</f>
        <v>0</v>
      </c>
      <c r="AQ845" s="54">
        <f>ROUND((AQ842*AQ$4/100),1)</f>
        <v>0</v>
      </c>
      <c r="AR845" s="49">
        <f t="shared" si="465"/>
        <v>0</v>
      </c>
      <c r="AS845" s="1"/>
      <c r="AT845" s="46"/>
      <c r="AU845" s="46"/>
      <c r="AV845" s="46"/>
      <c r="AW845" s="46"/>
      <c r="AX845" s="46"/>
      <c r="AY845" s="46"/>
    </row>
    <row r="846" spans="4:51" ht="15.75" hidden="1">
      <c r="D846" s="51" t="s">
        <v>25</v>
      </c>
      <c r="E846" s="52" t="s">
        <v>26</v>
      </c>
      <c r="F846" s="58"/>
      <c r="G846" s="58"/>
      <c r="H846" s="58"/>
      <c r="I846" s="58"/>
      <c r="J846" s="58"/>
      <c r="K846" s="53"/>
      <c r="L846" s="54"/>
      <c r="M846" s="54"/>
      <c r="N846" s="54">
        <f aca="true" t="shared" si="494" ref="N846:U846">N842-N843-N844-N845</f>
        <v>0</v>
      </c>
      <c r="O846" s="54">
        <f t="shared" si="494"/>
        <v>0</v>
      </c>
      <c r="P846" s="54">
        <f t="shared" si="494"/>
        <v>0</v>
      </c>
      <c r="Q846" s="54">
        <f t="shared" si="494"/>
        <v>0</v>
      </c>
      <c r="R846" s="54">
        <f t="shared" si="494"/>
        <v>0</v>
      </c>
      <c r="S846" s="54"/>
      <c r="T846" s="54">
        <f t="shared" si="494"/>
        <v>0</v>
      </c>
      <c r="U846" s="54">
        <f t="shared" si="494"/>
        <v>0</v>
      </c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>
        <f>AP842-AP843-AP844-AP845</f>
        <v>0</v>
      </c>
      <c r="AQ846" s="54">
        <f>AQ842-AQ843-AQ844-AQ845</f>
        <v>0</v>
      </c>
      <c r="AR846" s="49">
        <f t="shared" si="465"/>
        <v>0</v>
      </c>
      <c r="AS846" s="1"/>
      <c r="AT846" s="46"/>
      <c r="AU846" s="46"/>
      <c r="AV846" s="46"/>
      <c r="AW846" s="46"/>
      <c r="AX846" s="46"/>
      <c r="AY846" s="46"/>
    </row>
    <row r="847" spans="4:51" ht="15.75" hidden="1">
      <c r="D847" s="41"/>
      <c r="E847" s="49"/>
      <c r="F847" s="58"/>
      <c r="G847" s="58"/>
      <c r="H847" s="58"/>
      <c r="I847" s="58"/>
      <c r="J847" s="58"/>
      <c r="K847" s="55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  <c r="AA847" s="56"/>
      <c r="AB847" s="56"/>
      <c r="AC847" s="56"/>
      <c r="AD847" s="56"/>
      <c r="AE847" s="56"/>
      <c r="AF847" s="56"/>
      <c r="AG847" s="56"/>
      <c r="AH847" s="56"/>
      <c r="AI847" s="56"/>
      <c r="AJ847" s="56"/>
      <c r="AK847" s="56"/>
      <c r="AL847" s="56"/>
      <c r="AM847" s="56"/>
      <c r="AN847" s="56"/>
      <c r="AO847" s="56"/>
      <c r="AP847" s="56"/>
      <c r="AQ847" s="56"/>
      <c r="AR847" s="49">
        <f t="shared" si="465"/>
        <v>0</v>
      </c>
      <c r="AT847" s="46"/>
      <c r="AU847" s="46"/>
      <c r="AV847" s="46"/>
      <c r="AW847" s="46"/>
      <c r="AX847" s="46"/>
      <c r="AY847" s="46"/>
    </row>
    <row r="848" spans="4:51" ht="15.75" hidden="1">
      <c r="D848" s="41"/>
      <c r="E848" s="49"/>
      <c r="F848" s="58"/>
      <c r="G848" s="58"/>
      <c r="H848" s="58"/>
      <c r="I848" s="58"/>
      <c r="J848" s="58"/>
      <c r="K848" s="55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  <c r="AA848" s="56"/>
      <c r="AB848" s="56"/>
      <c r="AC848" s="56"/>
      <c r="AD848" s="56"/>
      <c r="AE848" s="56"/>
      <c r="AF848" s="56"/>
      <c r="AG848" s="56"/>
      <c r="AH848" s="56"/>
      <c r="AI848" s="56"/>
      <c r="AJ848" s="56"/>
      <c r="AK848" s="56"/>
      <c r="AL848" s="56"/>
      <c r="AM848" s="56"/>
      <c r="AN848" s="56"/>
      <c r="AO848" s="56"/>
      <c r="AP848" s="56"/>
      <c r="AQ848" s="56"/>
      <c r="AR848" s="49">
        <f t="shared" si="465"/>
        <v>0</v>
      </c>
      <c r="AT848" s="46"/>
      <c r="AU848" s="46"/>
      <c r="AV848" s="46"/>
      <c r="AW848" s="46"/>
      <c r="AX848" s="46"/>
      <c r="AY848" s="46"/>
    </row>
    <row r="849" spans="4:51" ht="35.25" customHeight="1">
      <c r="D849" s="67">
        <v>70743</v>
      </c>
      <c r="E849" s="63" t="s">
        <v>139</v>
      </c>
      <c r="F849" s="49"/>
      <c r="G849" s="49"/>
      <c r="H849" s="49"/>
      <c r="I849" s="49"/>
      <c r="J849" s="49"/>
      <c r="K849" s="50"/>
      <c r="L849" s="49"/>
      <c r="M849" s="49">
        <v>4146</v>
      </c>
      <c r="N849" s="49">
        <v>0</v>
      </c>
      <c r="O849" s="49">
        <v>0</v>
      </c>
      <c r="P849" s="49">
        <v>0</v>
      </c>
      <c r="Q849" s="49">
        <v>0</v>
      </c>
      <c r="R849" s="49">
        <v>0</v>
      </c>
      <c r="S849" s="62"/>
      <c r="T849" s="49">
        <v>0</v>
      </c>
      <c r="U849" s="49">
        <v>0</v>
      </c>
      <c r="V849" s="49"/>
      <c r="W849" s="49"/>
      <c r="X849" s="49"/>
      <c r="Y849" s="49"/>
      <c r="Z849" s="49"/>
      <c r="AA849" s="49"/>
      <c r="AB849" s="49"/>
      <c r="AC849" s="49"/>
      <c r="AD849" s="49"/>
      <c r="AE849" s="49"/>
      <c r="AF849" s="49"/>
      <c r="AG849" s="49"/>
      <c r="AH849" s="49"/>
      <c r="AI849" s="49"/>
      <c r="AJ849" s="49"/>
      <c r="AK849" s="49"/>
      <c r="AL849" s="49"/>
      <c r="AM849" s="49"/>
      <c r="AN849" s="49"/>
      <c r="AO849" s="49"/>
      <c r="AP849" s="49">
        <v>0</v>
      </c>
      <c r="AQ849" s="49">
        <v>0</v>
      </c>
      <c r="AR849" s="49">
        <f t="shared" si="465"/>
        <v>4146</v>
      </c>
      <c r="AS849" s="1"/>
      <c r="AT849" s="46"/>
      <c r="AU849" s="46"/>
      <c r="AV849" s="46">
        <f aca="true" t="shared" si="495" ref="AV849:AV884">M849/12</f>
        <v>345.5</v>
      </c>
      <c r="AW849" s="46"/>
      <c r="AX849" s="46"/>
      <c r="AY849" s="46"/>
    </row>
    <row r="850" spans="4:51" s="1" customFormat="1" ht="15.75" hidden="1">
      <c r="D850" s="51"/>
      <c r="E850" s="52" t="s">
        <v>22</v>
      </c>
      <c r="F850" s="49"/>
      <c r="G850" s="49"/>
      <c r="H850" s="49"/>
      <c r="I850" s="49"/>
      <c r="J850" s="49"/>
      <c r="K850" s="53">
        <f aca="true" t="shared" si="496" ref="K850:AQ850">ROUND((K849*K$2/100),1)</f>
        <v>0</v>
      </c>
      <c r="L850" s="54">
        <f t="shared" si="496"/>
        <v>0</v>
      </c>
      <c r="M850" s="54"/>
      <c r="N850" s="54">
        <f t="shared" si="496"/>
        <v>0</v>
      </c>
      <c r="O850" s="54">
        <f t="shared" si="496"/>
        <v>0</v>
      </c>
      <c r="P850" s="54">
        <f t="shared" si="496"/>
        <v>0</v>
      </c>
      <c r="Q850" s="54">
        <f t="shared" si="496"/>
        <v>0</v>
      </c>
      <c r="R850" s="54">
        <f t="shared" si="496"/>
        <v>0</v>
      </c>
      <c r="S850" s="54"/>
      <c r="T850" s="54">
        <f t="shared" si="496"/>
        <v>0</v>
      </c>
      <c r="U850" s="54">
        <f t="shared" si="496"/>
        <v>0</v>
      </c>
      <c r="V850" s="54"/>
      <c r="W850" s="54"/>
      <c r="X850" s="54">
        <f t="shared" si="496"/>
        <v>0</v>
      </c>
      <c r="Y850" s="54">
        <f t="shared" si="496"/>
        <v>0</v>
      </c>
      <c r="Z850" s="54">
        <f t="shared" si="496"/>
        <v>0</v>
      </c>
      <c r="AA850" s="54">
        <f t="shared" si="496"/>
        <v>0</v>
      </c>
      <c r="AB850" s="54">
        <f t="shared" si="496"/>
        <v>0</v>
      </c>
      <c r="AC850" s="54">
        <f t="shared" si="496"/>
        <v>0</v>
      </c>
      <c r="AD850" s="54">
        <f t="shared" si="496"/>
        <v>0</v>
      </c>
      <c r="AE850" s="54">
        <f t="shared" si="496"/>
        <v>0</v>
      </c>
      <c r="AF850" s="54">
        <f t="shared" si="496"/>
        <v>0</v>
      </c>
      <c r="AG850" s="54">
        <f t="shared" si="496"/>
        <v>0</v>
      </c>
      <c r="AH850" s="54">
        <f t="shared" si="496"/>
        <v>0</v>
      </c>
      <c r="AI850" s="54">
        <f t="shared" si="496"/>
        <v>0</v>
      </c>
      <c r="AJ850" s="54">
        <f t="shared" si="496"/>
        <v>0</v>
      </c>
      <c r="AK850" s="54">
        <f t="shared" si="496"/>
        <v>0</v>
      </c>
      <c r="AL850" s="54">
        <f t="shared" si="496"/>
        <v>0</v>
      </c>
      <c r="AM850" s="54">
        <f t="shared" si="496"/>
        <v>0</v>
      </c>
      <c r="AN850" s="54">
        <f t="shared" si="496"/>
        <v>0</v>
      </c>
      <c r="AO850" s="54">
        <f t="shared" si="496"/>
        <v>0</v>
      </c>
      <c r="AP850" s="54">
        <f t="shared" si="496"/>
        <v>0</v>
      </c>
      <c r="AQ850" s="54">
        <f t="shared" si="496"/>
        <v>0</v>
      </c>
      <c r="AR850" s="49">
        <f t="shared" si="465"/>
        <v>0</v>
      </c>
      <c r="AS850" s="1" t="b">
        <f>SUM(K849:AQ849)=AR849</f>
        <v>1</v>
      </c>
      <c r="AT850" s="46"/>
      <c r="AU850" s="46"/>
      <c r="AV850" s="46">
        <f t="shared" si="495"/>
        <v>0</v>
      </c>
      <c r="AW850" s="46"/>
      <c r="AX850" s="46"/>
      <c r="AY850" s="46"/>
    </row>
    <row r="851" spans="4:51" s="1" customFormat="1" ht="15.75" hidden="1">
      <c r="D851" s="51"/>
      <c r="E851" s="52" t="s">
        <v>23</v>
      </c>
      <c r="F851" s="49"/>
      <c r="G851" s="49"/>
      <c r="H851" s="49"/>
      <c r="I851" s="49"/>
      <c r="J851" s="49"/>
      <c r="K851" s="53">
        <f aca="true" t="shared" si="497" ref="K851:AQ851">ROUND((K849*K$3/100),1)</f>
        <v>0</v>
      </c>
      <c r="L851" s="54">
        <f t="shared" si="497"/>
        <v>0</v>
      </c>
      <c r="M851" s="54"/>
      <c r="N851" s="54">
        <f t="shared" si="497"/>
        <v>0</v>
      </c>
      <c r="O851" s="54">
        <f t="shared" si="497"/>
        <v>0</v>
      </c>
      <c r="P851" s="54">
        <f t="shared" si="497"/>
        <v>0</v>
      </c>
      <c r="Q851" s="54">
        <f t="shared" si="497"/>
        <v>0</v>
      </c>
      <c r="R851" s="54">
        <f t="shared" si="497"/>
        <v>0</v>
      </c>
      <c r="S851" s="54"/>
      <c r="T851" s="54">
        <f t="shared" si="497"/>
        <v>0</v>
      </c>
      <c r="U851" s="54">
        <f t="shared" si="497"/>
        <v>0</v>
      </c>
      <c r="V851" s="54"/>
      <c r="W851" s="54"/>
      <c r="X851" s="54">
        <f t="shared" si="497"/>
        <v>0</v>
      </c>
      <c r="Y851" s="54">
        <f t="shared" si="497"/>
        <v>0</v>
      </c>
      <c r="Z851" s="54">
        <f t="shared" si="497"/>
        <v>0</v>
      </c>
      <c r="AA851" s="54">
        <f t="shared" si="497"/>
        <v>0</v>
      </c>
      <c r="AB851" s="54">
        <f t="shared" si="497"/>
        <v>0</v>
      </c>
      <c r="AC851" s="54">
        <f t="shared" si="497"/>
        <v>0</v>
      </c>
      <c r="AD851" s="54">
        <f t="shared" si="497"/>
        <v>0</v>
      </c>
      <c r="AE851" s="54">
        <f t="shared" si="497"/>
        <v>0</v>
      </c>
      <c r="AF851" s="54">
        <f t="shared" si="497"/>
        <v>0</v>
      </c>
      <c r="AG851" s="54">
        <f t="shared" si="497"/>
        <v>0</v>
      </c>
      <c r="AH851" s="54">
        <f t="shared" si="497"/>
        <v>0</v>
      </c>
      <c r="AI851" s="54">
        <f t="shared" si="497"/>
        <v>0</v>
      </c>
      <c r="AJ851" s="54">
        <f t="shared" si="497"/>
        <v>0</v>
      </c>
      <c r="AK851" s="54">
        <f t="shared" si="497"/>
        <v>0</v>
      </c>
      <c r="AL851" s="54">
        <f t="shared" si="497"/>
        <v>0</v>
      </c>
      <c r="AM851" s="54">
        <f t="shared" si="497"/>
        <v>0</v>
      </c>
      <c r="AN851" s="54">
        <f t="shared" si="497"/>
        <v>0</v>
      </c>
      <c r="AO851" s="54">
        <f t="shared" si="497"/>
        <v>0</v>
      </c>
      <c r="AP851" s="54">
        <f t="shared" si="497"/>
        <v>0</v>
      </c>
      <c r="AQ851" s="54">
        <f t="shared" si="497"/>
        <v>0</v>
      </c>
      <c r="AR851" s="49">
        <f t="shared" si="465"/>
        <v>0</v>
      </c>
      <c r="AT851" s="46"/>
      <c r="AU851" s="46"/>
      <c r="AV851" s="46">
        <f t="shared" si="495"/>
        <v>0</v>
      </c>
      <c r="AW851" s="46"/>
      <c r="AX851" s="46"/>
      <c r="AY851" s="46"/>
    </row>
    <row r="852" spans="4:51" s="1" customFormat="1" ht="15.75" hidden="1">
      <c r="D852" s="51"/>
      <c r="E852" s="52" t="s">
        <v>24</v>
      </c>
      <c r="F852" s="49"/>
      <c r="G852" s="49"/>
      <c r="H852" s="49"/>
      <c r="I852" s="49"/>
      <c r="J852" s="49"/>
      <c r="K852" s="53">
        <f aca="true" t="shared" si="498" ref="K852:AQ852">ROUND((K849*K$4/100),1)</f>
        <v>0</v>
      </c>
      <c r="L852" s="54">
        <f t="shared" si="498"/>
        <v>0</v>
      </c>
      <c r="M852" s="54"/>
      <c r="N852" s="54">
        <f t="shared" si="498"/>
        <v>0</v>
      </c>
      <c r="O852" s="54">
        <f t="shared" si="498"/>
        <v>0</v>
      </c>
      <c r="P852" s="54">
        <f t="shared" si="498"/>
        <v>0</v>
      </c>
      <c r="Q852" s="54">
        <f t="shared" si="498"/>
        <v>0</v>
      </c>
      <c r="R852" s="54">
        <f t="shared" si="498"/>
        <v>0</v>
      </c>
      <c r="S852" s="54"/>
      <c r="T852" s="54">
        <f t="shared" si="498"/>
        <v>0</v>
      </c>
      <c r="U852" s="54">
        <f t="shared" si="498"/>
        <v>0</v>
      </c>
      <c r="V852" s="54"/>
      <c r="W852" s="54"/>
      <c r="X852" s="54">
        <f t="shared" si="498"/>
        <v>0</v>
      </c>
      <c r="Y852" s="54">
        <f t="shared" si="498"/>
        <v>0</v>
      </c>
      <c r="Z852" s="54">
        <f t="shared" si="498"/>
        <v>0</v>
      </c>
      <c r="AA852" s="54">
        <f t="shared" si="498"/>
        <v>0</v>
      </c>
      <c r="AB852" s="54">
        <f t="shared" si="498"/>
        <v>0</v>
      </c>
      <c r="AC852" s="54">
        <f t="shared" si="498"/>
        <v>0</v>
      </c>
      <c r="AD852" s="54">
        <f t="shared" si="498"/>
        <v>0</v>
      </c>
      <c r="AE852" s="54">
        <f t="shared" si="498"/>
        <v>0</v>
      </c>
      <c r="AF852" s="54">
        <f t="shared" si="498"/>
        <v>0</v>
      </c>
      <c r="AG852" s="54">
        <f t="shared" si="498"/>
        <v>0</v>
      </c>
      <c r="AH852" s="54">
        <f t="shared" si="498"/>
        <v>0</v>
      </c>
      <c r="AI852" s="54">
        <f t="shared" si="498"/>
        <v>0</v>
      </c>
      <c r="AJ852" s="54">
        <f t="shared" si="498"/>
        <v>0</v>
      </c>
      <c r="AK852" s="54">
        <f t="shared" si="498"/>
        <v>0</v>
      </c>
      <c r="AL852" s="54">
        <f t="shared" si="498"/>
        <v>0</v>
      </c>
      <c r="AM852" s="54">
        <f t="shared" si="498"/>
        <v>0</v>
      </c>
      <c r="AN852" s="54">
        <f t="shared" si="498"/>
        <v>0</v>
      </c>
      <c r="AO852" s="54">
        <f t="shared" si="498"/>
        <v>0</v>
      </c>
      <c r="AP852" s="54">
        <f t="shared" si="498"/>
        <v>0</v>
      </c>
      <c r="AQ852" s="54">
        <f t="shared" si="498"/>
        <v>0</v>
      </c>
      <c r="AR852" s="49">
        <f t="shared" si="465"/>
        <v>0</v>
      </c>
      <c r="AT852" s="46"/>
      <c r="AU852" s="46"/>
      <c r="AV852" s="46">
        <f t="shared" si="495"/>
        <v>0</v>
      </c>
      <c r="AW852" s="46"/>
      <c r="AX852" s="46"/>
      <c r="AY852" s="46"/>
    </row>
    <row r="853" spans="4:51" s="1" customFormat="1" ht="15.75" hidden="1">
      <c r="D853" s="51" t="s">
        <v>25</v>
      </c>
      <c r="E853" s="52" t="s">
        <v>26</v>
      </c>
      <c r="F853" s="49"/>
      <c r="G853" s="49"/>
      <c r="H853" s="49"/>
      <c r="I853" s="49"/>
      <c r="J853" s="49"/>
      <c r="K853" s="53">
        <f aca="true" t="shared" si="499" ref="K853:AQ853">K849-K850-K851-K852</f>
        <v>0</v>
      </c>
      <c r="L853" s="54">
        <f t="shared" si="499"/>
        <v>0</v>
      </c>
      <c r="M853" s="54"/>
      <c r="N853" s="54">
        <f t="shared" si="499"/>
        <v>0</v>
      </c>
      <c r="O853" s="54">
        <f t="shared" si="499"/>
        <v>0</v>
      </c>
      <c r="P853" s="54">
        <f t="shared" si="499"/>
        <v>0</v>
      </c>
      <c r="Q853" s="54">
        <f t="shared" si="499"/>
        <v>0</v>
      </c>
      <c r="R853" s="54">
        <f t="shared" si="499"/>
        <v>0</v>
      </c>
      <c r="S853" s="54">
        <f t="shared" si="499"/>
        <v>0</v>
      </c>
      <c r="T853" s="54">
        <f t="shared" si="499"/>
        <v>0</v>
      </c>
      <c r="U853" s="54">
        <f t="shared" si="499"/>
        <v>0</v>
      </c>
      <c r="V853" s="54"/>
      <c r="W853" s="54"/>
      <c r="X853" s="54">
        <f t="shared" si="499"/>
        <v>0</v>
      </c>
      <c r="Y853" s="54">
        <f t="shared" si="499"/>
        <v>0</v>
      </c>
      <c r="Z853" s="54">
        <f t="shared" si="499"/>
        <v>0</v>
      </c>
      <c r="AA853" s="54">
        <f t="shared" si="499"/>
        <v>0</v>
      </c>
      <c r="AB853" s="54">
        <f t="shared" si="499"/>
        <v>0</v>
      </c>
      <c r="AC853" s="54">
        <f t="shared" si="499"/>
        <v>0</v>
      </c>
      <c r="AD853" s="54">
        <f t="shared" si="499"/>
        <v>0</v>
      </c>
      <c r="AE853" s="54">
        <f t="shared" si="499"/>
        <v>0</v>
      </c>
      <c r="AF853" s="54">
        <f t="shared" si="499"/>
        <v>0</v>
      </c>
      <c r="AG853" s="54">
        <f t="shared" si="499"/>
        <v>0</v>
      </c>
      <c r="AH853" s="54">
        <f t="shared" si="499"/>
        <v>0</v>
      </c>
      <c r="AI853" s="54">
        <f t="shared" si="499"/>
        <v>0</v>
      </c>
      <c r="AJ853" s="54">
        <f t="shared" si="499"/>
        <v>0</v>
      </c>
      <c r="AK853" s="54">
        <f t="shared" si="499"/>
        <v>0</v>
      </c>
      <c r="AL853" s="54">
        <f t="shared" si="499"/>
        <v>0</v>
      </c>
      <c r="AM853" s="54">
        <f t="shared" si="499"/>
        <v>0</v>
      </c>
      <c r="AN853" s="54">
        <f t="shared" si="499"/>
        <v>0</v>
      </c>
      <c r="AO853" s="54">
        <f t="shared" si="499"/>
        <v>0</v>
      </c>
      <c r="AP853" s="54">
        <f t="shared" si="499"/>
        <v>0</v>
      </c>
      <c r="AQ853" s="54">
        <f t="shared" si="499"/>
        <v>0</v>
      </c>
      <c r="AR853" s="49">
        <f t="shared" si="465"/>
        <v>0</v>
      </c>
      <c r="AT853" s="46"/>
      <c r="AU853" s="46"/>
      <c r="AV853" s="46">
        <f t="shared" si="495"/>
        <v>0</v>
      </c>
      <c r="AW853" s="46"/>
      <c r="AX853" s="46"/>
      <c r="AY853" s="46"/>
    </row>
    <row r="854" spans="4:51" s="1" customFormat="1" ht="15.75" hidden="1">
      <c r="D854" s="41"/>
      <c r="E854" s="49"/>
      <c r="F854" s="49"/>
      <c r="G854" s="49"/>
      <c r="H854" s="49"/>
      <c r="I854" s="49"/>
      <c r="J854" s="49"/>
      <c r="K854" s="60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  <c r="AK854" s="61"/>
      <c r="AL854" s="61"/>
      <c r="AM854" s="61"/>
      <c r="AN854" s="61"/>
      <c r="AO854" s="61"/>
      <c r="AP854" s="61"/>
      <c r="AQ854" s="61"/>
      <c r="AR854" s="49">
        <f t="shared" si="465"/>
        <v>0</v>
      </c>
      <c r="AT854" s="46"/>
      <c r="AU854" s="46"/>
      <c r="AV854" s="46">
        <f t="shared" si="495"/>
        <v>0</v>
      </c>
      <c r="AW854" s="46"/>
      <c r="AX854" s="46"/>
      <c r="AY854" s="46"/>
    </row>
    <row r="855" spans="4:51" s="1" customFormat="1" ht="6" customHeight="1" hidden="1">
      <c r="D855" s="41"/>
      <c r="E855" s="49"/>
      <c r="F855" s="49"/>
      <c r="G855" s="49"/>
      <c r="H855" s="49"/>
      <c r="I855" s="49"/>
      <c r="J855" s="49"/>
      <c r="K855" s="60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  <c r="AK855" s="61"/>
      <c r="AL855" s="61"/>
      <c r="AM855" s="61"/>
      <c r="AN855" s="61"/>
      <c r="AO855" s="61"/>
      <c r="AP855" s="61"/>
      <c r="AQ855" s="61"/>
      <c r="AR855" s="49">
        <f t="shared" si="465"/>
        <v>0</v>
      </c>
      <c r="AT855" s="46"/>
      <c r="AU855" s="46"/>
      <c r="AV855" s="46">
        <f t="shared" si="495"/>
        <v>0</v>
      </c>
      <c r="AW855" s="46"/>
      <c r="AX855" s="46"/>
      <c r="AY855" s="46"/>
    </row>
    <row r="856" spans="4:51" s="2" customFormat="1" ht="76.5" customHeight="1">
      <c r="D856" s="65">
        <v>70747</v>
      </c>
      <c r="E856" s="48" t="s">
        <v>140</v>
      </c>
      <c r="F856" s="49"/>
      <c r="G856" s="49"/>
      <c r="H856" s="49"/>
      <c r="I856" s="49"/>
      <c r="J856" s="49"/>
      <c r="K856" s="50">
        <v>3451.2</v>
      </c>
      <c r="L856" s="49">
        <v>595.3</v>
      </c>
      <c r="M856" s="49">
        <v>265</v>
      </c>
      <c r="N856" s="49"/>
      <c r="O856" s="49"/>
      <c r="P856" s="49"/>
      <c r="Q856" s="49"/>
      <c r="R856" s="49"/>
      <c r="S856" s="49"/>
      <c r="T856" s="49"/>
      <c r="U856" s="49"/>
      <c r="V856" s="49"/>
      <c r="W856" s="49">
        <v>160</v>
      </c>
      <c r="X856" s="49"/>
      <c r="Y856" s="49"/>
      <c r="Z856" s="49"/>
      <c r="AA856" s="49"/>
      <c r="AB856" s="49"/>
      <c r="AC856" s="49"/>
      <c r="AD856" s="49">
        <v>70</v>
      </c>
      <c r="AE856" s="49"/>
      <c r="AF856" s="49"/>
      <c r="AG856" s="49"/>
      <c r="AH856" s="49"/>
      <c r="AI856" s="49"/>
      <c r="AJ856" s="49"/>
      <c r="AK856" s="49"/>
      <c r="AL856" s="49"/>
      <c r="AM856" s="49"/>
      <c r="AN856" s="49"/>
      <c r="AO856" s="49"/>
      <c r="AP856" s="49">
        <v>0</v>
      </c>
      <c r="AQ856" s="49">
        <v>0</v>
      </c>
      <c r="AR856" s="49">
        <f t="shared" si="465"/>
        <v>4541.5</v>
      </c>
      <c r="AS856" s="1"/>
      <c r="AT856" s="46">
        <f aca="true" t="shared" si="500" ref="AT856:AU877">K856/12</f>
        <v>287.59999999999997</v>
      </c>
      <c r="AU856" s="46">
        <f t="shared" si="500"/>
        <v>49.60833333333333</v>
      </c>
      <c r="AV856" s="46">
        <f t="shared" si="495"/>
        <v>22.083333333333332</v>
      </c>
      <c r="AW856" s="46">
        <f aca="true" t="shared" si="501" ref="AW856:AW877">W856/12</f>
        <v>13.333333333333334</v>
      </c>
      <c r="AX856" s="46">
        <f aca="true" t="shared" si="502" ref="AX856:AX877">AD856/12</f>
        <v>5.833333333333333</v>
      </c>
      <c r="AY856" s="46"/>
    </row>
    <row r="857" spans="4:51" s="1" customFormat="1" ht="15.75" hidden="1">
      <c r="D857" s="51"/>
      <c r="E857" s="52" t="s">
        <v>22</v>
      </c>
      <c r="F857" s="49"/>
      <c r="G857" s="49"/>
      <c r="H857" s="49"/>
      <c r="I857" s="49"/>
      <c r="J857" s="49"/>
      <c r="K857" s="53">
        <f aca="true" t="shared" si="503" ref="K857:AQ857">ROUND((K856*K$2/100),1)</f>
        <v>724.8</v>
      </c>
      <c r="L857" s="54">
        <f t="shared" si="503"/>
        <v>121.4</v>
      </c>
      <c r="M857" s="54"/>
      <c r="N857" s="54">
        <f t="shared" si="503"/>
        <v>0</v>
      </c>
      <c r="O857" s="54">
        <f t="shared" si="503"/>
        <v>0</v>
      </c>
      <c r="P857" s="54">
        <f t="shared" si="503"/>
        <v>0</v>
      </c>
      <c r="Q857" s="54">
        <f t="shared" si="503"/>
        <v>0</v>
      </c>
      <c r="R857" s="54">
        <f t="shared" si="503"/>
        <v>0</v>
      </c>
      <c r="S857" s="54">
        <f t="shared" si="503"/>
        <v>0</v>
      </c>
      <c r="T857" s="54">
        <f t="shared" si="503"/>
        <v>0</v>
      </c>
      <c r="U857" s="54">
        <f t="shared" si="503"/>
        <v>0</v>
      </c>
      <c r="V857" s="54"/>
      <c r="W857" s="54"/>
      <c r="X857" s="54">
        <f t="shared" si="503"/>
        <v>0</v>
      </c>
      <c r="Y857" s="54">
        <f t="shared" si="503"/>
        <v>0</v>
      </c>
      <c r="Z857" s="54">
        <f t="shared" si="503"/>
        <v>0</v>
      </c>
      <c r="AA857" s="54">
        <f t="shared" si="503"/>
        <v>0</v>
      </c>
      <c r="AB857" s="54">
        <f t="shared" si="503"/>
        <v>0</v>
      </c>
      <c r="AC857" s="54">
        <f t="shared" si="503"/>
        <v>0</v>
      </c>
      <c r="AD857" s="54">
        <f t="shared" si="503"/>
        <v>36.3</v>
      </c>
      <c r="AE857" s="54">
        <f t="shared" si="503"/>
        <v>0</v>
      </c>
      <c r="AF857" s="54">
        <f t="shared" si="503"/>
        <v>0</v>
      </c>
      <c r="AG857" s="54">
        <f t="shared" si="503"/>
        <v>0</v>
      </c>
      <c r="AH857" s="54">
        <f t="shared" si="503"/>
        <v>0</v>
      </c>
      <c r="AI857" s="54">
        <f t="shared" si="503"/>
        <v>0</v>
      </c>
      <c r="AJ857" s="54">
        <f t="shared" si="503"/>
        <v>0</v>
      </c>
      <c r="AK857" s="54">
        <f t="shared" si="503"/>
        <v>0</v>
      </c>
      <c r="AL857" s="54">
        <f t="shared" si="503"/>
        <v>0</v>
      </c>
      <c r="AM857" s="54">
        <f t="shared" si="503"/>
        <v>0</v>
      </c>
      <c r="AN857" s="54">
        <f t="shared" si="503"/>
        <v>0</v>
      </c>
      <c r="AO857" s="54">
        <f t="shared" si="503"/>
        <v>0</v>
      </c>
      <c r="AP857" s="54">
        <f t="shared" si="503"/>
        <v>0</v>
      </c>
      <c r="AQ857" s="54">
        <f t="shared" si="503"/>
        <v>0</v>
      </c>
      <c r="AR857" s="49">
        <f t="shared" si="465"/>
        <v>882.4999999999999</v>
      </c>
      <c r="AS857" s="1" t="b">
        <f>SUM(K856:AQ856)=AR856</f>
        <v>1</v>
      </c>
      <c r="AT857" s="46"/>
      <c r="AU857" s="46"/>
      <c r="AV857" s="46"/>
      <c r="AW857" s="46"/>
      <c r="AX857" s="46"/>
      <c r="AY857" s="46"/>
    </row>
    <row r="858" spans="4:51" s="1" customFormat="1" ht="15.75" hidden="1">
      <c r="D858" s="51"/>
      <c r="E858" s="52" t="s">
        <v>23</v>
      </c>
      <c r="F858" s="49"/>
      <c r="G858" s="49"/>
      <c r="H858" s="49"/>
      <c r="I858" s="49"/>
      <c r="J858" s="49"/>
      <c r="K858" s="53">
        <f aca="true" t="shared" si="504" ref="K858:AQ858">ROUND((K856*K$3/100),1)</f>
        <v>1111.3</v>
      </c>
      <c r="L858" s="54">
        <f t="shared" si="504"/>
        <v>207.2</v>
      </c>
      <c r="M858" s="54"/>
      <c r="N858" s="54">
        <f t="shared" si="504"/>
        <v>0</v>
      </c>
      <c r="O858" s="54">
        <f t="shared" si="504"/>
        <v>0</v>
      </c>
      <c r="P858" s="54">
        <f t="shared" si="504"/>
        <v>0</v>
      </c>
      <c r="Q858" s="54">
        <f t="shared" si="504"/>
        <v>0</v>
      </c>
      <c r="R858" s="54">
        <f t="shared" si="504"/>
        <v>0</v>
      </c>
      <c r="S858" s="54">
        <f t="shared" si="504"/>
        <v>0</v>
      </c>
      <c r="T858" s="54">
        <f t="shared" si="504"/>
        <v>0</v>
      </c>
      <c r="U858" s="54">
        <f t="shared" si="504"/>
        <v>0</v>
      </c>
      <c r="V858" s="54"/>
      <c r="W858" s="54"/>
      <c r="X858" s="54">
        <f t="shared" si="504"/>
        <v>0</v>
      </c>
      <c r="Y858" s="54">
        <f t="shared" si="504"/>
        <v>0</v>
      </c>
      <c r="Z858" s="54">
        <f t="shared" si="504"/>
        <v>0</v>
      </c>
      <c r="AA858" s="54">
        <f t="shared" si="504"/>
        <v>0</v>
      </c>
      <c r="AB858" s="54">
        <f t="shared" si="504"/>
        <v>0</v>
      </c>
      <c r="AC858" s="54">
        <f t="shared" si="504"/>
        <v>0</v>
      </c>
      <c r="AD858" s="54">
        <f t="shared" si="504"/>
        <v>12</v>
      </c>
      <c r="AE858" s="54">
        <f t="shared" si="504"/>
        <v>0</v>
      </c>
      <c r="AF858" s="54">
        <f t="shared" si="504"/>
        <v>0</v>
      </c>
      <c r="AG858" s="54">
        <f t="shared" si="504"/>
        <v>0</v>
      </c>
      <c r="AH858" s="54">
        <f t="shared" si="504"/>
        <v>0</v>
      </c>
      <c r="AI858" s="54">
        <f t="shared" si="504"/>
        <v>0</v>
      </c>
      <c r="AJ858" s="54">
        <f t="shared" si="504"/>
        <v>0</v>
      </c>
      <c r="AK858" s="54">
        <f t="shared" si="504"/>
        <v>0</v>
      </c>
      <c r="AL858" s="54">
        <f t="shared" si="504"/>
        <v>0</v>
      </c>
      <c r="AM858" s="54">
        <f t="shared" si="504"/>
        <v>0</v>
      </c>
      <c r="AN858" s="54">
        <f t="shared" si="504"/>
        <v>0</v>
      </c>
      <c r="AO858" s="54">
        <f t="shared" si="504"/>
        <v>0</v>
      </c>
      <c r="AP858" s="54">
        <f t="shared" si="504"/>
        <v>0</v>
      </c>
      <c r="AQ858" s="54">
        <f t="shared" si="504"/>
        <v>0</v>
      </c>
      <c r="AR858" s="49">
        <f t="shared" si="465"/>
        <v>1330.5</v>
      </c>
      <c r="AT858" s="46"/>
      <c r="AU858" s="46"/>
      <c r="AV858" s="46"/>
      <c r="AW858" s="46"/>
      <c r="AX858" s="46"/>
      <c r="AY858" s="46"/>
    </row>
    <row r="859" spans="4:51" s="1" customFormat="1" ht="15.75" hidden="1">
      <c r="D859" s="51"/>
      <c r="E859" s="52" t="s">
        <v>24</v>
      </c>
      <c r="F859" s="49"/>
      <c r="G859" s="49"/>
      <c r="H859" s="49"/>
      <c r="I859" s="49"/>
      <c r="J859" s="49"/>
      <c r="K859" s="53">
        <f aca="true" t="shared" si="505" ref="K859:AQ859">ROUND((K856*K$4/100),1)</f>
        <v>659.2</v>
      </c>
      <c r="L859" s="54">
        <f t="shared" si="505"/>
        <v>110.1</v>
      </c>
      <c r="M859" s="54"/>
      <c r="N859" s="54">
        <f t="shared" si="505"/>
        <v>0</v>
      </c>
      <c r="O859" s="54">
        <f t="shared" si="505"/>
        <v>0</v>
      </c>
      <c r="P859" s="54">
        <f t="shared" si="505"/>
        <v>0</v>
      </c>
      <c r="Q859" s="54">
        <f t="shared" si="505"/>
        <v>0</v>
      </c>
      <c r="R859" s="54">
        <f t="shared" si="505"/>
        <v>0</v>
      </c>
      <c r="S859" s="54">
        <f t="shared" si="505"/>
        <v>0</v>
      </c>
      <c r="T859" s="54">
        <f t="shared" si="505"/>
        <v>0</v>
      </c>
      <c r="U859" s="54">
        <f t="shared" si="505"/>
        <v>0</v>
      </c>
      <c r="V859" s="54"/>
      <c r="W859" s="54"/>
      <c r="X859" s="54">
        <f t="shared" si="505"/>
        <v>0</v>
      </c>
      <c r="Y859" s="54">
        <f t="shared" si="505"/>
        <v>0</v>
      </c>
      <c r="Z859" s="54">
        <f t="shared" si="505"/>
        <v>0</v>
      </c>
      <c r="AA859" s="54">
        <f t="shared" si="505"/>
        <v>0</v>
      </c>
      <c r="AB859" s="54">
        <f t="shared" si="505"/>
        <v>0</v>
      </c>
      <c r="AC859" s="54">
        <f t="shared" si="505"/>
        <v>0</v>
      </c>
      <c r="AD859" s="54">
        <f t="shared" si="505"/>
        <v>7.1</v>
      </c>
      <c r="AE859" s="54">
        <f t="shared" si="505"/>
        <v>0</v>
      </c>
      <c r="AF859" s="54">
        <f t="shared" si="505"/>
        <v>0</v>
      </c>
      <c r="AG859" s="54">
        <f t="shared" si="505"/>
        <v>0</v>
      </c>
      <c r="AH859" s="54">
        <f t="shared" si="505"/>
        <v>0</v>
      </c>
      <c r="AI859" s="54">
        <f t="shared" si="505"/>
        <v>0</v>
      </c>
      <c r="AJ859" s="54">
        <f t="shared" si="505"/>
        <v>0</v>
      </c>
      <c r="AK859" s="54">
        <f t="shared" si="505"/>
        <v>0</v>
      </c>
      <c r="AL859" s="54">
        <f t="shared" si="505"/>
        <v>0</v>
      </c>
      <c r="AM859" s="54">
        <f t="shared" si="505"/>
        <v>0</v>
      </c>
      <c r="AN859" s="54">
        <f t="shared" si="505"/>
        <v>0</v>
      </c>
      <c r="AO859" s="54">
        <f t="shared" si="505"/>
        <v>0</v>
      </c>
      <c r="AP859" s="54">
        <f t="shared" si="505"/>
        <v>0</v>
      </c>
      <c r="AQ859" s="54">
        <f t="shared" si="505"/>
        <v>0</v>
      </c>
      <c r="AR859" s="49">
        <f t="shared" si="465"/>
        <v>776.4000000000001</v>
      </c>
      <c r="AT859" s="46"/>
      <c r="AU859" s="46"/>
      <c r="AV859" s="46"/>
      <c r="AW859" s="46"/>
      <c r="AX859" s="46"/>
      <c r="AY859" s="46"/>
    </row>
    <row r="860" spans="4:51" s="1" customFormat="1" ht="15.75" hidden="1">
      <c r="D860" s="51" t="s">
        <v>25</v>
      </c>
      <c r="E860" s="52" t="s">
        <v>26</v>
      </c>
      <c r="F860" s="49"/>
      <c r="G860" s="49"/>
      <c r="H860" s="49"/>
      <c r="I860" s="49"/>
      <c r="J860" s="49"/>
      <c r="K860" s="53">
        <f aca="true" t="shared" si="506" ref="K860:AQ860">K856-K857-K858-K859</f>
        <v>955.8999999999996</v>
      </c>
      <c r="L860" s="54">
        <f t="shared" si="506"/>
        <v>156.6</v>
      </c>
      <c r="M860" s="54"/>
      <c r="N860" s="54">
        <f t="shared" si="506"/>
        <v>0</v>
      </c>
      <c r="O860" s="54">
        <f t="shared" si="506"/>
        <v>0</v>
      </c>
      <c r="P860" s="54">
        <f t="shared" si="506"/>
        <v>0</v>
      </c>
      <c r="Q860" s="54">
        <f t="shared" si="506"/>
        <v>0</v>
      </c>
      <c r="R860" s="54">
        <f t="shared" si="506"/>
        <v>0</v>
      </c>
      <c r="S860" s="54">
        <f t="shared" si="506"/>
        <v>0</v>
      </c>
      <c r="T860" s="54">
        <f t="shared" si="506"/>
        <v>0</v>
      </c>
      <c r="U860" s="54">
        <f t="shared" si="506"/>
        <v>0</v>
      </c>
      <c r="V860" s="54"/>
      <c r="W860" s="54"/>
      <c r="X860" s="54">
        <f t="shared" si="506"/>
        <v>0</v>
      </c>
      <c r="Y860" s="54">
        <f t="shared" si="506"/>
        <v>0</v>
      </c>
      <c r="Z860" s="54">
        <f t="shared" si="506"/>
        <v>0</v>
      </c>
      <c r="AA860" s="54">
        <f t="shared" si="506"/>
        <v>0</v>
      </c>
      <c r="AB860" s="54">
        <f t="shared" si="506"/>
        <v>0</v>
      </c>
      <c r="AC860" s="54">
        <f t="shared" si="506"/>
        <v>0</v>
      </c>
      <c r="AD860" s="54">
        <f t="shared" si="506"/>
        <v>14.600000000000003</v>
      </c>
      <c r="AE860" s="54">
        <f t="shared" si="506"/>
        <v>0</v>
      </c>
      <c r="AF860" s="54">
        <f t="shared" si="506"/>
        <v>0</v>
      </c>
      <c r="AG860" s="54">
        <f t="shared" si="506"/>
        <v>0</v>
      </c>
      <c r="AH860" s="54">
        <f t="shared" si="506"/>
        <v>0</v>
      </c>
      <c r="AI860" s="54">
        <f t="shared" si="506"/>
        <v>0</v>
      </c>
      <c r="AJ860" s="54">
        <f t="shared" si="506"/>
        <v>0</v>
      </c>
      <c r="AK860" s="54">
        <f t="shared" si="506"/>
        <v>0</v>
      </c>
      <c r="AL860" s="54">
        <f t="shared" si="506"/>
        <v>0</v>
      </c>
      <c r="AM860" s="54">
        <f t="shared" si="506"/>
        <v>0</v>
      </c>
      <c r="AN860" s="54">
        <f t="shared" si="506"/>
        <v>0</v>
      </c>
      <c r="AO860" s="54">
        <f t="shared" si="506"/>
        <v>0</v>
      </c>
      <c r="AP860" s="54">
        <f t="shared" si="506"/>
        <v>0</v>
      </c>
      <c r="AQ860" s="54">
        <f t="shared" si="506"/>
        <v>0</v>
      </c>
      <c r="AR860" s="49">
        <f aca="true" t="shared" si="507" ref="AR860:AR923">K860+L860+M860+W860+AD860+AJ860+AO860</f>
        <v>1127.0999999999995</v>
      </c>
      <c r="AT860" s="46"/>
      <c r="AU860" s="46"/>
      <c r="AV860" s="46"/>
      <c r="AW860" s="46"/>
      <c r="AX860" s="46"/>
      <c r="AY860" s="46"/>
    </row>
    <row r="861" spans="4:51" s="1" customFormat="1" ht="12.75" customHeight="1" hidden="1">
      <c r="D861" s="41"/>
      <c r="E861" s="49"/>
      <c r="F861" s="49"/>
      <c r="G861" s="49"/>
      <c r="H861" s="49"/>
      <c r="I861" s="49"/>
      <c r="J861" s="49"/>
      <c r="K861" s="60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  <c r="AK861" s="61"/>
      <c r="AL861" s="61"/>
      <c r="AM861" s="61"/>
      <c r="AN861" s="61"/>
      <c r="AO861" s="61"/>
      <c r="AP861" s="61"/>
      <c r="AQ861" s="61"/>
      <c r="AR861" s="49">
        <f t="shared" si="507"/>
        <v>0</v>
      </c>
      <c r="AT861" s="46"/>
      <c r="AU861" s="46"/>
      <c r="AV861" s="46"/>
      <c r="AW861" s="46"/>
      <c r="AX861" s="46"/>
      <c r="AY861" s="46"/>
    </row>
    <row r="862" spans="4:51" s="1" customFormat="1" ht="0.75" customHeight="1">
      <c r="D862" s="41"/>
      <c r="E862" s="49"/>
      <c r="F862" s="49"/>
      <c r="G862" s="49"/>
      <c r="H862" s="49"/>
      <c r="I862" s="49"/>
      <c r="J862" s="49"/>
      <c r="K862" s="60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  <c r="AK862" s="61"/>
      <c r="AL862" s="61"/>
      <c r="AM862" s="61"/>
      <c r="AN862" s="61"/>
      <c r="AO862" s="61"/>
      <c r="AP862" s="61"/>
      <c r="AQ862" s="61"/>
      <c r="AR862" s="49">
        <f t="shared" si="507"/>
        <v>0</v>
      </c>
      <c r="AT862" s="46">
        <f t="shared" si="500"/>
        <v>0</v>
      </c>
      <c r="AU862" s="46">
        <f t="shared" si="500"/>
        <v>0</v>
      </c>
      <c r="AV862" s="46">
        <f t="shared" si="495"/>
        <v>0</v>
      </c>
      <c r="AW862" s="46">
        <f t="shared" si="501"/>
        <v>0</v>
      </c>
      <c r="AX862" s="46">
        <f t="shared" si="502"/>
        <v>0</v>
      </c>
      <c r="AY862" s="46">
        <f aca="true" t="shared" si="508" ref="AY862:AY869">AJ862/12</f>
        <v>0</v>
      </c>
    </row>
    <row r="863" spans="4:51" s="2" customFormat="1" ht="0.75" customHeight="1">
      <c r="D863" s="67"/>
      <c r="E863" s="48"/>
      <c r="F863" s="49"/>
      <c r="G863" s="49"/>
      <c r="H863" s="49"/>
      <c r="I863" s="49"/>
      <c r="J863" s="49"/>
      <c r="K863" s="50">
        <v>0</v>
      </c>
      <c r="L863" s="49">
        <v>0</v>
      </c>
      <c r="M863" s="49"/>
      <c r="N863" s="49">
        <v>0</v>
      </c>
      <c r="O863" s="49">
        <v>0</v>
      </c>
      <c r="P863" s="49">
        <v>0</v>
      </c>
      <c r="Q863" s="49">
        <v>0</v>
      </c>
      <c r="R863" s="49">
        <v>0</v>
      </c>
      <c r="S863" s="49">
        <v>0</v>
      </c>
      <c r="T863" s="49">
        <v>0</v>
      </c>
      <c r="U863" s="49">
        <v>0</v>
      </c>
      <c r="V863" s="49"/>
      <c r="W863" s="49"/>
      <c r="X863" s="49">
        <v>0</v>
      </c>
      <c r="Y863" s="49">
        <v>0</v>
      </c>
      <c r="Z863" s="49">
        <v>0</v>
      </c>
      <c r="AA863" s="49">
        <v>0</v>
      </c>
      <c r="AB863" s="49">
        <v>0</v>
      </c>
      <c r="AC863" s="49">
        <v>0</v>
      </c>
      <c r="AD863" s="49">
        <v>0</v>
      </c>
      <c r="AE863" s="49">
        <v>0</v>
      </c>
      <c r="AF863" s="49">
        <v>0</v>
      </c>
      <c r="AG863" s="49">
        <v>0</v>
      </c>
      <c r="AH863" s="49">
        <v>0</v>
      </c>
      <c r="AI863" s="49">
        <v>0</v>
      </c>
      <c r="AJ863" s="49">
        <v>0</v>
      </c>
      <c r="AK863" s="49">
        <v>0</v>
      </c>
      <c r="AL863" s="49">
        <v>0</v>
      </c>
      <c r="AM863" s="49">
        <v>0</v>
      </c>
      <c r="AN863" s="49">
        <v>0</v>
      </c>
      <c r="AO863" s="49">
        <v>0</v>
      </c>
      <c r="AP863" s="49">
        <v>0</v>
      </c>
      <c r="AQ863" s="49">
        <v>0</v>
      </c>
      <c r="AR863" s="49">
        <f t="shared" si="507"/>
        <v>0</v>
      </c>
      <c r="AT863" s="46">
        <f t="shared" si="500"/>
        <v>0</v>
      </c>
      <c r="AU863" s="46">
        <f t="shared" si="500"/>
        <v>0</v>
      </c>
      <c r="AV863" s="46">
        <f t="shared" si="495"/>
        <v>0</v>
      </c>
      <c r="AW863" s="46">
        <f t="shared" si="501"/>
        <v>0</v>
      </c>
      <c r="AX863" s="46">
        <f t="shared" si="502"/>
        <v>0</v>
      </c>
      <c r="AY863" s="46">
        <f t="shared" si="508"/>
        <v>0</v>
      </c>
    </row>
    <row r="864" spans="4:51" s="1" customFormat="1" ht="15.75" hidden="1">
      <c r="D864" s="51"/>
      <c r="E864" s="52" t="s">
        <v>22</v>
      </c>
      <c r="F864" s="49"/>
      <c r="G864" s="49"/>
      <c r="H864" s="49"/>
      <c r="I864" s="49"/>
      <c r="J864" s="49"/>
      <c r="K864" s="53">
        <f aca="true" t="shared" si="509" ref="K864:AQ864">ROUND((K863*K$2/100),1)</f>
        <v>0</v>
      </c>
      <c r="L864" s="54">
        <f t="shared" si="509"/>
        <v>0</v>
      </c>
      <c r="M864" s="54"/>
      <c r="N864" s="54">
        <f t="shared" si="509"/>
        <v>0</v>
      </c>
      <c r="O864" s="54">
        <f t="shared" si="509"/>
        <v>0</v>
      </c>
      <c r="P864" s="54">
        <f t="shared" si="509"/>
        <v>0</v>
      </c>
      <c r="Q864" s="54">
        <f t="shared" si="509"/>
        <v>0</v>
      </c>
      <c r="R864" s="54">
        <f t="shared" si="509"/>
        <v>0</v>
      </c>
      <c r="S864" s="54">
        <f t="shared" si="509"/>
        <v>0</v>
      </c>
      <c r="T864" s="54">
        <f t="shared" si="509"/>
        <v>0</v>
      </c>
      <c r="U864" s="54">
        <f t="shared" si="509"/>
        <v>0</v>
      </c>
      <c r="V864" s="54"/>
      <c r="W864" s="54"/>
      <c r="X864" s="54">
        <f t="shared" si="509"/>
        <v>0</v>
      </c>
      <c r="Y864" s="54">
        <f t="shared" si="509"/>
        <v>0</v>
      </c>
      <c r="Z864" s="54">
        <f t="shared" si="509"/>
        <v>0</v>
      </c>
      <c r="AA864" s="54">
        <f t="shared" si="509"/>
        <v>0</v>
      </c>
      <c r="AB864" s="54">
        <f t="shared" si="509"/>
        <v>0</v>
      </c>
      <c r="AC864" s="54">
        <f t="shared" si="509"/>
        <v>0</v>
      </c>
      <c r="AD864" s="54">
        <f t="shared" si="509"/>
        <v>0</v>
      </c>
      <c r="AE864" s="54">
        <f t="shared" si="509"/>
        <v>0</v>
      </c>
      <c r="AF864" s="54">
        <f t="shared" si="509"/>
        <v>0</v>
      </c>
      <c r="AG864" s="54">
        <f t="shared" si="509"/>
        <v>0</v>
      </c>
      <c r="AH864" s="54">
        <f t="shared" si="509"/>
        <v>0</v>
      </c>
      <c r="AI864" s="54">
        <f t="shared" si="509"/>
        <v>0</v>
      </c>
      <c r="AJ864" s="54">
        <f t="shared" si="509"/>
        <v>0</v>
      </c>
      <c r="AK864" s="54">
        <f t="shared" si="509"/>
        <v>0</v>
      </c>
      <c r="AL864" s="54">
        <f t="shared" si="509"/>
        <v>0</v>
      </c>
      <c r="AM864" s="54">
        <f t="shared" si="509"/>
        <v>0</v>
      </c>
      <c r="AN864" s="54">
        <f t="shared" si="509"/>
        <v>0</v>
      </c>
      <c r="AO864" s="54">
        <f t="shared" si="509"/>
        <v>0</v>
      </c>
      <c r="AP864" s="54">
        <f t="shared" si="509"/>
        <v>0</v>
      </c>
      <c r="AQ864" s="54">
        <f t="shared" si="509"/>
        <v>0</v>
      </c>
      <c r="AR864" s="49">
        <f t="shared" si="507"/>
        <v>0</v>
      </c>
      <c r="AS864" s="1" t="b">
        <f>SUM(K863:Z863)=AR863</f>
        <v>1</v>
      </c>
      <c r="AT864" s="46">
        <f t="shared" si="500"/>
        <v>0</v>
      </c>
      <c r="AU864" s="46">
        <f t="shared" si="500"/>
        <v>0</v>
      </c>
      <c r="AV864" s="46">
        <f t="shared" si="495"/>
        <v>0</v>
      </c>
      <c r="AW864" s="46">
        <f t="shared" si="501"/>
        <v>0</v>
      </c>
      <c r="AX864" s="46">
        <f t="shared" si="502"/>
        <v>0</v>
      </c>
      <c r="AY864" s="46">
        <f t="shared" si="508"/>
        <v>0</v>
      </c>
    </row>
    <row r="865" spans="4:51" s="1" customFormat="1" ht="15.75" hidden="1">
      <c r="D865" s="51"/>
      <c r="E865" s="52" t="s">
        <v>23</v>
      </c>
      <c r="F865" s="49"/>
      <c r="G865" s="49"/>
      <c r="H865" s="49"/>
      <c r="I865" s="49"/>
      <c r="J865" s="49"/>
      <c r="K865" s="53">
        <f aca="true" t="shared" si="510" ref="K865:AQ865">ROUND((K863*K$3/100),1)</f>
        <v>0</v>
      </c>
      <c r="L865" s="54">
        <f t="shared" si="510"/>
        <v>0</v>
      </c>
      <c r="M865" s="54"/>
      <c r="N865" s="54">
        <f t="shared" si="510"/>
        <v>0</v>
      </c>
      <c r="O865" s="54">
        <f t="shared" si="510"/>
        <v>0</v>
      </c>
      <c r="P865" s="54">
        <f t="shared" si="510"/>
        <v>0</v>
      </c>
      <c r="Q865" s="54">
        <f t="shared" si="510"/>
        <v>0</v>
      </c>
      <c r="R865" s="54">
        <f t="shared" si="510"/>
        <v>0</v>
      </c>
      <c r="S865" s="54">
        <f t="shared" si="510"/>
        <v>0</v>
      </c>
      <c r="T865" s="54">
        <f t="shared" si="510"/>
        <v>0</v>
      </c>
      <c r="U865" s="54">
        <f t="shared" si="510"/>
        <v>0</v>
      </c>
      <c r="V865" s="54"/>
      <c r="W865" s="54"/>
      <c r="X865" s="54">
        <f t="shared" si="510"/>
        <v>0</v>
      </c>
      <c r="Y865" s="54">
        <f t="shared" si="510"/>
        <v>0</v>
      </c>
      <c r="Z865" s="54">
        <f t="shared" si="510"/>
        <v>0</v>
      </c>
      <c r="AA865" s="54">
        <f t="shared" si="510"/>
        <v>0</v>
      </c>
      <c r="AB865" s="54">
        <f t="shared" si="510"/>
        <v>0</v>
      </c>
      <c r="AC865" s="54">
        <f t="shared" si="510"/>
        <v>0</v>
      </c>
      <c r="AD865" s="54">
        <f t="shared" si="510"/>
        <v>0</v>
      </c>
      <c r="AE865" s="54">
        <f t="shared" si="510"/>
        <v>0</v>
      </c>
      <c r="AF865" s="54">
        <f t="shared" si="510"/>
        <v>0</v>
      </c>
      <c r="AG865" s="54">
        <f t="shared" si="510"/>
        <v>0</v>
      </c>
      <c r="AH865" s="54">
        <f t="shared" si="510"/>
        <v>0</v>
      </c>
      <c r="AI865" s="54">
        <f t="shared" si="510"/>
        <v>0</v>
      </c>
      <c r="AJ865" s="54">
        <f t="shared" si="510"/>
        <v>0</v>
      </c>
      <c r="AK865" s="54">
        <f t="shared" si="510"/>
        <v>0</v>
      </c>
      <c r="AL865" s="54">
        <f t="shared" si="510"/>
        <v>0</v>
      </c>
      <c r="AM865" s="54">
        <f t="shared" si="510"/>
        <v>0</v>
      </c>
      <c r="AN865" s="54">
        <f t="shared" si="510"/>
        <v>0</v>
      </c>
      <c r="AO865" s="54">
        <f t="shared" si="510"/>
        <v>0</v>
      </c>
      <c r="AP865" s="54">
        <f t="shared" si="510"/>
        <v>0</v>
      </c>
      <c r="AQ865" s="54">
        <f t="shared" si="510"/>
        <v>0</v>
      </c>
      <c r="AR865" s="49">
        <f t="shared" si="507"/>
        <v>0</v>
      </c>
      <c r="AT865" s="46">
        <f t="shared" si="500"/>
        <v>0</v>
      </c>
      <c r="AU865" s="46">
        <f t="shared" si="500"/>
        <v>0</v>
      </c>
      <c r="AV865" s="46">
        <f t="shared" si="495"/>
        <v>0</v>
      </c>
      <c r="AW865" s="46">
        <f t="shared" si="501"/>
        <v>0</v>
      </c>
      <c r="AX865" s="46">
        <f t="shared" si="502"/>
        <v>0</v>
      </c>
      <c r="AY865" s="46">
        <f t="shared" si="508"/>
        <v>0</v>
      </c>
    </row>
    <row r="866" spans="4:51" s="1" customFormat="1" ht="15.75" hidden="1">
      <c r="D866" s="51"/>
      <c r="E866" s="52" t="s">
        <v>24</v>
      </c>
      <c r="F866" s="49"/>
      <c r="G866" s="49"/>
      <c r="H866" s="49"/>
      <c r="I866" s="49"/>
      <c r="J866" s="49"/>
      <c r="K866" s="53">
        <f aca="true" t="shared" si="511" ref="K866:AQ866">ROUND((K863*K$4/100),1)</f>
        <v>0</v>
      </c>
      <c r="L866" s="54">
        <f t="shared" si="511"/>
        <v>0</v>
      </c>
      <c r="M866" s="54"/>
      <c r="N866" s="54">
        <f t="shared" si="511"/>
        <v>0</v>
      </c>
      <c r="O866" s="54">
        <f t="shared" si="511"/>
        <v>0</v>
      </c>
      <c r="P866" s="54">
        <f t="shared" si="511"/>
        <v>0</v>
      </c>
      <c r="Q866" s="54">
        <f t="shared" si="511"/>
        <v>0</v>
      </c>
      <c r="R866" s="54">
        <f t="shared" si="511"/>
        <v>0</v>
      </c>
      <c r="S866" s="54">
        <f t="shared" si="511"/>
        <v>0</v>
      </c>
      <c r="T866" s="54">
        <f t="shared" si="511"/>
        <v>0</v>
      </c>
      <c r="U866" s="54">
        <f t="shared" si="511"/>
        <v>0</v>
      </c>
      <c r="V866" s="54"/>
      <c r="W866" s="54"/>
      <c r="X866" s="54">
        <f t="shared" si="511"/>
        <v>0</v>
      </c>
      <c r="Y866" s="54">
        <f t="shared" si="511"/>
        <v>0</v>
      </c>
      <c r="Z866" s="54">
        <f t="shared" si="511"/>
        <v>0</v>
      </c>
      <c r="AA866" s="54">
        <f t="shared" si="511"/>
        <v>0</v>
      </c>
      <c r="AB866" s="54">
        <f t="shared" si="511"/>
        <v>0</v>
      </c>
      <c r="AC866" s="54">
        <f t="shared" si="511"/>
        <v>0</v>
      </c>
      <c r="AD866" s="54">
        <f t="shared" si="511"/>
        <v>0</v>
      </c>
      <c r="AE866" s="54">
        <f t="shared" si="511"/>
        <v>0</v>
      </c>
      <c r="AF866" s="54">
        <f t="shared" si="511"/>
        <v>0</v>
      </c>
      <c r="AG866" s="54">
        <f t="shared" si="511"/>
        <v>0</v>
      </c>
      <c r="AH866" s="54">
        <f t="shared" si="511"/>
        <v>0</v>
      </c>
      <c r="AI866" s="54">
        <f t="shared" si="511"/>
        <v>0</v>
      </c>
      <c r="AJ866" s="54">
        <f t="shared" si="511"/>
        <v>0</v>
      </c>
      <c r="AK866" s="54">
        <f t="shared" si="511"/>
        <v>0</v>
      </c>
      <c r="AL866" s="54">
        <f t="shared" si="511"/>
        <v>0</v>
      </c>
      <c r="AM866" s="54">
        <f t="shared" si="511"/>
        <v>0</v>
      </c>
      <c r="AN866" s="54">
        <f t="shared" si="511"/>
        <v>0</v>
      </c>
      <c r="AO866" s="54">
        <f t="shared" si="511"/>
        <v>0</v>
      </c>
      <c r="AP866" s="54">
        <f t="shared" si="511"/>
        <v>0</v>
      </c>
      <c r="AQ866" s="54">
        <f t="shared" si="511"/>
        <v>0</v>
      </c>
      <c r="AR866" s="49">
        <f t="shared" si="507"/>
        <v>0</v>
      </c>
      <c r="AT866" s="46">
        <f t="shared" si="500"/>
        <v>0</v>
      </c>
      <c r="AU866" s="46">
        <f t="shared" si="500"/>
        <v>0</v>
      </c>
      <c r="AV866" s="46">
        <f t="shared" si="495"/>
        <v>0</v>
      </c>
      <c r="AW866" s="46">
        <f t="shared" si="501"/>
        <v>0</v>
      </c>
      <c r="AX866" s="46">
        <f t="shared" si="502"/>
        <v>0</v>
      </c>
      <c r="AY866" s="46">
        <f t="shared" si="508"/>
        <v>0</v>
      </c>
    </row>
    <row r="867" spans="4:51" s="1" customFormat="1" ht="15.75" hidden="1">
      <c r="D867" s="51" t="s">
        <v>25</v>
      </c>
      <c r="E867" s="52" t="s">
        <v>26</v>
      </c>
      <c r="F867" s="49"/>
      <c r="G867" s="49"/>
      <c r="H867" s="49"/>
      <c r="I867" s="49"/>
      <c r="J867" s="49"/>
      <c r="K867" s="53">
        <f aca="true" t="shared" si="512" ref="K867:AQ867">K863-K864-K865-K866</f>
        <v>0</v>
      </c>
      <c r="L867" s="54">
        <f t="shared" si="512"/>
        <v>0</v>
      </c>
      <c r="M867" s="54"/>
      <c r="N867" s="54">
        <f t="shared" si="512"/>
        <v>0</v>
      </c>
      <c r="O867" s="54">
        <f t="shared" si="512"/>
        <v>0</v>
      </c>
      <c r="P867" s="54">
        <f t="shared" si="512"/>
        <v>0</v>
      </c>
      <c r="Q867" s="54">
        <f t="shared" si="512"/>
        <v>0</v>
      </c>
      <c r="R867" s="54">
        <f t="shared" si="512"/>
        <v>0</v>
      </c>
      <c r="S867" s="54">
        <f t="shared" si="512"/>
        <v>0</v>
      </c>
      <c r="T867" s="54">
        <f t="shared" si="512"/>
        <v>0</v>
      </c>
      <c r="U867" s="54">
        <f t="shared" si="512"/>
        <v>0</v>
      </c>
      <c r="V867" s="54"/>
      <c r="W867" s="54"/>
      <c r="X867" s="54">
        <f t="shared" si="512"/>
        <v>0</v>
      </c>
      <c r="Y867" s="54">
        <f t="shared" si="512"/>
        <v>0</v>
      </c>
      <c r="Z867" s="54">
        <f t="shared" si="512"/>
        <v>0</v>
      </c>
      <c r="AA867" s="54">
        <f t="shared" si="512"/>
        <v>0</v>
      </c>
      <c r="AB867" s="54">
        <f t="shared" si="512"/>
        <v>0</v>
      </c>
      <c r="AC867" s="54">
        <f t="shared" si="512"/>
        <v>0</v>
      </c>
      <c r="AD867" s="54">
        <f t="shared" si="512"/>
        <v>0</v>
      </c>
      <c r="AE867" s="54">
        <f t="shared" si="512"/>
        <v>0</v>
      </c>
      <c r="AF867" s="54">
        <f t="shared" si="512"/>
        <v>0</v>
      </c>
      <c r="AG867" s="54">
        <f t="shared" si="512"/>
        <v>0</v>
      </c>
      <c r="AH867" s="54">
        <f t="shared" si="512"/>
        <v>0</v>
      </c>
      <c r="AI867" s="54">
        <f t="shared" si="512"/>
        <v>0</v>
      </c>
      <c r="AJ867" s="54">
        <f t="shared" si="512"/>
        <v>0</v>
      </c>
      <c r="AK867" s="54">
        <f t="shared" si="512"/>
        <v>0</v>
      </c>
      <c r="AL867" s="54">
        <f t="shared" si="512"/>
        <v>0</v>
      </c>
      <c r="AM867" s="54">
        <f t="shared" si="512"/>
        <v>0</v>
      </c>
      <c r="AN867" s="54">
        <f t="shared" si="512"/>
        <v>0</v>
      </c>
      <c r="AO867" s="54">
        <f t="shared" si="512"/>
        <v>0</v>
      </c>
      <c r="AP867" s="54">
        <f t="shared" si="512"/>
        <v>0</v>
      </c>
      <c r="AQ867" s="54">
        <f t="shared" si="512"/>
        <v>0</v>
      </c>
      <c r="AR867" s="49">
        <f t="shared" si="507"/>
        <v>0</v>
      </c>
      <c r="AT867" s="46">
        <f t="shared" si="500"/>
        <v>0</v>
      </c>
      <c r="AU867" s="46">
        <f t="shared" si="500"/>
        <v>0</v>
      </c>
      <c r="AV867" s="46">
        <f t="shared" si="495"/>
        <v>0</v>
      </c>
      <c r="AW867" s="46">
        <f t="shared" si="501"/>
        <v>0</v>
      </c>
      <c r="AX867" s="46">
        <f t="shared" si="502"/>
        <v>0</v>
      </c>
      <c r="AY867" s="46">
        <f t="shared" si="508"/>
        <v>0</v>
      </c>
    </row>
    <row r="868" spans="4:51" s="1" customFormat="1" ht="15.75" hidden="1">
      <c r="D868" s="41"/>
      <c r="E868" s="49"/>
      <c r="F868" s="49"/>
      <c r="G868" s="49"/>
      <c r="H868" s="49"/>
      <c r="I868" s="49"/>
      <c r="J868" s="49"/>
      <c r="K868" s="60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  <c r="AK868" s="61"/>
      <c r="AL868" s="61"/>
      <c r="AM868" s="61"/>
      <c r="AN868" s="61"/>
      <c r="AO868" s="61"/>
      <c r="AP868" s="61"/>
      <c r="AQ868" s="61"/>
      <c r="AR868" s="49">
        <f t="shared" si="507"/>
        <v>0</v>
      </c>
      <c r="AT868" s="46">
        <f t="shared" si="500"/>
        <v>0</v>
      </c>
      <c r="AU868" s="46">
        <f t="shared" si="500"/>
        <v>0</v>
      </c>
      <c r="AV868" s="46">
        <f t="shared" si="495"/>
        <v>0</v>
      </c>
      <c r="AW868" s="46">
        <f t="shared" si="501"/>
        <v>0</v>
      </c>
      <c r="AX868" s="46">
        <f t="shared" si="502"/>
        <v>0</v>
      </c>
      <c r="AY868" s="46">
        <f t="shared" si="508"/>
        <v>0</v>
      </c>
    </row>
    <row r="869" spans="4:51" s="1" customFormat="1" ht="6" customHeight="1" hidden="1">
      <c r="D869" s="41"/>
      <c r="E869" s="49"/>
      <c r="F869" s="49"/>
      <c r="G869" s="49"/>
      <c r="H869" s="49"/>
      <c r="I869" s="49"/>
      <c r="J869" s="49"/>
      <c r="K869" s="60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  <c r="AK869" s="61"/>
      <c r="AL869" s="61"/>
      <c r="AM869" s="61"/>
      <c r="AN869" s="61"/>
      <c r="AO869" s="61"/>
      <c r="AP869" s="61"/>
      <c r="AQ869" s="61"/>
      <c r="AR869" s="49">
        <f t="shared" si="507"/>
        <v>0</v>
      </c>
      <c r="AT869" s="46">
        <f t="shared" si="500"/>
        <v>0</v>
      </c>
      <c r="AU869" s="46">
        <f t="shared" si="500"/>
        <v>0</v>
      </c>
      <c r="AV869" s="46">
        <f t="shared" si="495"/>
        <v>0</v>
      </c>
      <c r="AW869" s="46">
        <f t="shared" si="501"/>
        <v>0</v>
      </c>
      <c r="AX869" s="46">
        <f t="shared" si="502"/>
        <v>0</v>
      </c>
      <c r="AY869" s="46">
        <f t="shared" si="508"/>
        <v>0</v>
      </c>
    </row>
    <row r="870" spans="4:51" s="2" customFormat="1" ht="56.25" customHeight="1">
      <c r="D870" s="65">
        <v>70761</v>
      </c>
      <c r="E870" s="48" t="s">
        <v>141</v>
      </c>
      <c r="F870" s="49"/>
      <c r="G870" s="49"/>
      <c r="H870" s="49"/>
      <c r="I870" s="49"/>
      <c r="J870" s="49"/>
      <c r="K870" s="50">
        <v>1400.4</v>
      </c>
      <c r="L870" s="49">
        <v>241.2</v>
      </c>
      <c r="M870" s="49">
        <v>218</v>
      </c>
      <c r="N870" s="49"/>
      <c r="O870" s="49"/>
      <c r="P870" s="49"/>
      <c r="Q870" s="49"/>
      <c r="R870" s="49"/>
      <c r="S870" s="49"/>
      <c r="T870" s="49"/>
      <c r="U870" s="49"/>
      <c r="V870" s="49"/>
      <c r="W870" s="49">
        <v>100</v>
      </c>
      <c r="X870" s="49"/>
      <c r="Y870" s="49"/>
      <c r="Z870" s="49"/>
      <c r="AA870" s="49"/>
      <c r="AB870" s="49"/>
      <c r="AC870" s="49"/>
      <c r="AD870" s="49">
        <v>70</v>
      </c>
      <c r="AE870" s="49"/>
      <c r="AF870" s="49"/>
      <c r="AG870" s="49"/>
      <c r="AH870" s="49"/>
      <c r="AI870" s="49"/>
      <c r="AJ870" s="49"/>
      <c r="AK870" s="49"/>
      <c r="AL870" s="49"/>
      <c r="AM870" s="49"/>
      <c r="AN870" s="49"/>
      <c r="AO870" s="49"/>
      <c r="AP870" s="49">
        <v>0</v>
      </c>
      <c r="AQ870" s="49">
        <v>0</v>
      </c>
      <c r="AR870" s="49">
        <f t="shared" si="507"/>
        <v>2029.6000000000001</v>
      </c>
      <c r="AS870" s="68"/>
      <c r="AT870" s="46">
        <f t="shared" si="500"/>
        <v>116.7</v>
      </c>
      <c r="AU870" s="46">
        <f t="shared" si="500"/>
        <v>20.099999999999998</v>
      </c>
      <c r="AV870" s="46">
        <f t="shared" si="495"/>
        <v>18.166666666666668</v>
      </c>
      <c r="AW870" s="46">
        <f t="shared" si="501"/>
        <v>8.333333333333334</v>
      </c>
      <c r="AX870" s="46">
        <f t="shared" si="502"/>
        <v>5.833333333333333</v>
      </c>
      <c r="AY870" s="46"/>
    </row>
    <row r="871" spans="4:51" s="1" customFormat="1" ht="15.75" hidden="1">
      <c r="D871" s="51"/>
      <c r="E871" s="52" t="s">
        <v>22</v>
      </c>
      <c r="F871" s="49"/>
      <c r="G871" s="49"/>
      <c r="H871" s="49"/>
      <c r="I871" s="49"/>
      <c r="J871" s="49"/>
      <c r="K871" s="53">
        <f aca="true" t="shared" si="513" ref="K871:AQ871">ROUND((K870*K$2/100),1)</f>
        <v>294.1</v>
      </c>
      <c r="L871" s="54">
        <f t="shared" si="513"/>
        <v>49.2</v>
      </c>
      <c r="M871" s="54"/>
      <c r="N871" s="54">
        <f t="shared" si="513"/>
        <v>0</v>
      </c>
      <c r="O871" s="54">
        <f t="shared" si="513"/>
        <v>0</v>
      </c>
      <c r="P871" s="54">
        <f t="shared" si="513"/>
        <v>0</v>
      </c>
      <c r="Q871" s="54">
        <f t="shared" si="513"/>
        <v>0</v>
      </c>
      <c r="R871" s="54">
        <f t="shared" si="513"/>
        <v>0</v>
      </c>
      <c r="S871" s="54">
        <f t="shared" si="513"/>
        <v>0</v>
      </c>
      <c r="T871" s="54">
        <f t="shared" si="513"/>
        <v>0</v>
      </c>
      <c r="U871" s="54">
        <f t="shared" si="513"/>
        <v>0</v>
      </c>
      <c r="V871" s="54"/>
      <c r="W871" s="54"/>
      <c r="X871" s="54">
        <f t="shared" si="513"/>
        <v>0</v>
      </c>
      <c r="Y871" s="54">
        <f t="shared" si="513"/>
        <v>0</v>
      </c>
      <c r="Z871" s="54">
        <f t="shared" si="513"/>
        <v>0</v>
      </c>
      <c r="AA871" s="54">
        <f t="shared" si="513"/>
        <v>0</v>
      </c>
      <c r="AB871" s="54">
        <f t="shared" si="513"/>
        <v>0</v>
      </c>
      <c r="AC871" s="54">
        <f t="shared" si="513"/>
        <v>0</v>
      </c>
      <c r="AD871" s="54">
        <f t="shared" si="513"/>
        <v>36.3</v>
      </c>
      <c r="AE871" s="54">
        <f t="shared" si="513"/>
        <v>0</v>
      </c>
      <c r="AF871" s="54">
        <f t="shared" si="513"/>
        <v>0</v>
      </c>
      <c r="AG871" s="54">
        <f t="shared" si="513"/>
        <v>0</v>
      </c>
      <c r="AH871" s="54">
        <f t="shared" si="513"/>
        <v>0</v>
      </c>
      <c r="AI871" s="54">
        <f t="shared" si="513"/>
        <v>0</v>
      </c>
      <c r="AJ871" s="54">
        <f t="shared" si="513"/>
        <v>0</v>
      </c>
      <c r="AK871" s="54">
        <f t="shared" si="513"/>
        <v>0</v>
      </c>
      <c r="AL871" s="54">
        <f t="shared" si="513"/>
        <v>0</v>
      </c>
      <c r="AM871" s="54">
        <f t="shared" si="513"/>
        <v>0</v>
      </c>
      <c r="AN871" s="54">
        <f t="shared" si="513"/>
        <v>0</v>
      </c>
      <c r="AO871" s="54">
        <f t="shared" si="513"/>
        <v>0</v>
      </c>
      <c r="AP871" s="54">
        <f t="shared" si="513"/>
        <v>0</v>
      </c>
      <c r="AQ871" s="54">
        <f t="shared" si="513"/>
        <v>0</v>
      </c>
      <c r="AR871" s="49">
        <f t="shared" si="507"/>
        <v>379.6</v>
      </c>
      <c r="AS871" s="1" t="b">
        <f>SUM(K870:AQ870)=AR870</f>
        <v>1</v>
      </c>
      <c r="AT871" s="46"/>
      <c r="AU871" s="46"/>
      <c r="AV871" s="46"/>
      <c r="AW871" s="46"/>
      <c r="AX871" s="46"/>
      <c r="AY871" s="46"/>
    </row>
    <row r="872" spans="4:51" s="1" customFormat="1" ht="15.75" hidden="1">
      <c r="D872" s="51"/>
      <c r="E872" s="52" t="s">
        <v>23</v>
      </c>
      <c r="F872" s="49"/>
      <c r="G872" s="49"/>
      <c r="H872" s="49"/>
      <c r="I872" s="49"/>
      <c r="J872" s="49"/>
      <c r="K872" s="53">
        <f aca="true" t="shared" si="514" ref="K872:AQ872">ROUND((K870*K$3/100),1)</f>
        <v>450.9</v>
      </c>
      <c r="L872" s="54">
        <f t="shared" si="514"/>
        <v>83.9</v>
      </c>
      <c r="M872" s="54"/>
      <c r="N872" s="54">
        <f t="shared" si="514"/>
        <v>0</v>
      </c>
      <c r="O872" s="54">
        <f t="shared" si="514"/>
        <v>0</v>
      </c>
      <c r="P872" s="54">
        <f t="shared" si="514"/>
        <v>0</v>
      </c>
      <c r="Q872" s="54">
        <f t="shared" si="514"/>
        <v>0</v>
      </c>
      <c r="R872" s="54">
        <f t="shared" si="514"/>
        <v>0</v>
      </c>
      <c r="S872" s="54">
        <f t="shared" si="514"/>
        <v>0</v>
      </c>
      <c r="T872" s="54">
        <f t="shared" si="514"/>
        <v>0</v>
      </c>
      <c r="U872" s="54">
        <f t="shared" si="514"/>
        <v>0</v>
      </c>
      <c r="V872" s="54"/>
      <c r="W872" s="54"/>
      <c r="X872" s="54">
        <f t="shared" si="514"/>
        <v>0</v>
      </c>
      <c r="Y872" s="54">
        <f t="shared" si="514"/>
        <v>0</v>
      </c>
      <c r="Z872" s="54">
        <f t="shared" si="514"/>
        <v>0</v>
      </c>
      <c r="AA872" s="54">
        <f t="shared" si="514"/>
        <v>0</v>
      </c>
      <c r="AB872" s="54">
        <f t="shared" si="514"/>
        <v>0</v>
      </c>
      <c r="AC872" s="54">
        <f t="shared" si="514"/>
        <v>0</v>
      </c>
      <c r="AD872" s="54">
        <f t="shared" si="514"/>
        <v>12</v>
      </c>
      <c r="AE872" s="54">
        <f t="shared" si="514"/>
        <v>0</v>
      </c>
      <c r="AF872" s="54">
        <f t="shared" si="514"/>
        <v>0</v>
      </c>
      <c r="AG872" s="54">
        <f t="shared" si="514"/>
        <v>0</v>
      </c>
      <c r="AH872" s="54">
        <f t="shared" si="514"/>
        <v>0</v>
      </c>
      <c r="AI872" s="54">
        <f t="shared" si="514"/>
        <v>0</v>
      </c>
      <c r="AJ872" s="54">
        <f t="shared" si="514"/>
        <v>0</v>
      </c>
      <c r="AK872" s="54">
        <f t="shared" si="514"/>
        <v>0</v>
      </c>
      <c r="AL872" s="54">
        <f t="shared" si="514"/>
        <v>0</v>
      </c>
      <c r="AM872" s="54">
        <f t="shared" si="514"/>
        <v>0</v>
      </c>
      <c r="AN872" s="54">
        <f t="shared" si="514"/>
        <v>0</v>
      </c>
      <c r="AO872" s="54">
        <f t="shared" si="514"/>
        <v>0</v>
      </c>
      <c r="AP872" s="54">
        <f t="shared" si="514"/>
        <v>0</v>
      </c>
      <c r="AQ872" s="54">
        <f t="shared" si="514"/>
        <v>0</v>
      </c>
      <c r="AR872" s="49">
        <f t="shared" si="507"/>
        <v>546.8</v>
      </c>
      <c r="AT872" s="46"/>
      <c r="AU872" s="46"/>
      <c r="AV872" s="46"/>
      <c r="AW872" s="46"/>
      <c r="AX872" s="46"/>
      <c r="AY872" s="46"/>
    </row>
    <row r="873" spans="4:51" s="1" customFormat="1" ht="15.75" hidden="1">
      <c r="D873" s="51"/>
      <c r="E873" s="52" t="s">
        <v>24</v>
      </c>
      <c r="F873" s="49"/>
      <c r="G873" s="49"/>
      <c r="H873" s="49"/>
      <c r="I873" s="49"/>
      <c r="J873" s="49"/>
      <c r="K873" s="53">
        <f aca="true" t="shared" si="515" ref="K873:AQ873">ROUND((K870*K$4/100),1)</f>
        <v>267.5</v>
      </c>
      <c r="L873" s="54">
        <f t="shared" si="515"/>
        <v>44.6</v>
      </c>
      <c r="M873" s="54"/>
      <c r="N873" s="54">
        <f t="shared" si="515"/>
        <v>0</v>
      </c>
      <c r="O873" s="54">
        <f t="shared" si="515"/>
        <v>0</v>
      </c>
      <c r="P873" s="54">
        <f t="shared" si="515"/>
        <v>0</v>
      </c>
      <c r="Q873" s="54">
        <f t="shared" si="515"/>
        <v>0</v>
      </c>
      <c r="R873" s="54">
        <f t="shared" si="515"/>
        <v>0</v>
      </c>
      <c r="S873" s="54">
        <f t="shared" si="515"/>
        <v>0</v>
      </c>
      <c r="T873" s="54">
        <f t="shared" si="515"/>
        <v>0</v>
      </c>
      <c r="U873" s="54">
        <f t="shared" si="515"/>
        <v>0</v>
      </c>
      <c r="V873" s="54"/>
      <c r="W873" s="54"/>
      <c r="X873" s="54">
        <f t="shared" si="515"/>
        <v>0</v>
      </c>
      <c r="Y873" s="54">
        <f t="shared" si="515"/>
        <v>0</v>
      </c>
      <c r="Z873" s="54">
        <f t="shared" si="515"/>
        <v>0</v>
      </c>
      <c r="AA873" s="54">
        <f t="shared" si="515"/>
        <v>0</v>
      </c>
      <c r="AB873" s="54">
        <f t="shared" si="515"/>
        <v>0</v>
      </c>
      <c r="AC873" s="54">
        <f t="shared" si="515"/>
        <v>0</v>
      </c>
      <c r="AD873" s="54">
        <f t="shared" si="515"/>
        <v>7.1</v>
      </c>
      <c r="AE873" s="54">
        <f t="shared" si="515"/>
        <v>0</v>
      </c>
      <c r="AF873" s="54">
        <f t="shared" si="515"/>
        <v>0</v>
      </c>
      <c r="AG873" s="54">
        <f t="shared" si="515"/>
        <v>0</v>
      </c>
      <c r="AH873" s="54">
        <f t="shared" si="515"/>
        <v>0</v>
      </c>
      <c r="AI873" s="54">
        <f t="shared" si="515"/>
        <v>0</v>
      </c>
      <c r="AJ873" s="54">
        <f t="shared" si="515"/>
        <v>0</v>
      </c>
      <c r="AK873" s="54">
        <f t="shared" si="515"/>
        <v>0</v>
      </c>
      <c r="AL873" s="54">
        <f t="shared" si="515"/>
        <v>0</v>
      </c>
      <c r="AM873" s="54">
        <f t="shared" si="515"/>
        <v>0</v>
      </c>
      <c r="AN873" s="54">
        <f t="shared" si="515"/>
        <v>0</v>
      </c>
      <c r="AO873" s="54">
        <f t="shared" si="515"/>
        <v>0</v>
      </c>
      <c r="AP873" s="54">
        <f t="shared" si="515"/>
        <v>0</v>
      </c>
      <c r="AQ873" s="54">
        <f t="shared" si="515"/>
        <v>0</v>
      </c>
      <c r="AR873" s="49">
        <f t="shared" si="507"/>
        <v>319.20000000000005</v>
      </c>
      <c r="AT873" s="46"/>
      <c r="AU873" s="46"/>
      <c r="AV873" s="46"/>
      <c r="AW873" s="46"/>
      <c r="AX873" s="46"/>
      <c r="AY873" s="46"/>
    </row>
    <row r="874" spans="4:51" s="1" customFormat="1" ht="15.75" hidden="1">
      <c r="D874" s="51" t="s">
        <v>25</v>
      </c>
      <c r="E874" s="52" t="s">
        <v>26</v>
      </c>
      <c r="F874" s="49"/>
      <c r="G874" s="49"/>
      <c r="H874" s="49"/>
      <c r="I874" s="49"/>
      <c r="J874" s="49"/>
      <c r="K874" s="53">
        <f aca="true" t="shared" si="516" ref="K874:AQ874">K870-K871-K872-K873</f>
        <v>387.9000000000002</v>
      </c>
      <c r="L874" s="54">
        <f t="shared" si="516"/>
        <v>63.49999999999999</v>
      </c>
      <c r="M874" s="54"/>
      <c r="N874" s="54">
        <f t="shared" si="516"/>
        <v>0</v>
      </c>
      <c r="O874" s="54">
        <f t="shared" si="516"/>
        <v>0</v>
      </c>
      <c r="P874" s="54">
        <f t="shared" si="516"/>
        <v>0</v>
      </c>
      <c r="Q874" s="54">
        <f t="shared" si="516"/>
        <v>0</v>
      </c>
      <c r="R874" s="54">
        <f t="shared" si="516"/>
        <v>0</v>
      </c>
      <c r="S874" s="54">
        <f t="shared" si="516"/>
        <v>0</v>
      </c>
      <c r="T874" s="54">
        <f t="shared" si="516"/>
        <v>0</v>
      </c>
      <c r="U874" s="54">
        <f t="shared" si="516"/>
        <v>0</v>
      </c>
      <c r="V874" s="54"/>
      <c r="W874" s="54"/>
      <c r="X874" s="54">
        <f t="shared" si="516"/>
        <v>0</v>
      </c>
      <c r="Y874" s="54">
        <f t="shared" si="516"/>
        <v>0</v>
      </c>
      <c r="Z874" s="54">
        <f t="shared" si="516"/>
        <v>0</v>
      </c>
      <c r="AA874" s="54">
        <f t="shared" si="516"/>
        <v>0</v>
      </c>
      <c r="AB874" s="54">
        <f t="shared" si="516"/>
        <v>0</v>
      </c>
      <c r="AC874" s="54">
        <f t="shared" si="516"/>
        <v>0</v>
      </c>
      <c r="AD874" s="54">
        <f t="shared" si="516"/>
        <v>14.600000000000003</v>
      </c>
      <c r="AE874" s="54">
        <f t="shared" si="516"/>
        <v>0</v>
      </c>
      <c r="AF874" s="54">
        <f t="shared" si="516"/>
        <v>0</v>
      </c>
      <c r="AG874" s="54">
        <f t="shared" si="516"/>
        <v>0</v>
      </c>
      <c r="AH874" s="54">
        <f t="shared" si="516"/>
        <v>0</v>
      </c>
      <c r="AI874" s="54">
        <f t="shared" si="516"/>
        <v>0</v>
      </c>
      <c r="AJ874" s="54">
        <f t="shared" si="516"/>
        <v>0</v>
      </c>
      <c r="AK874" s="54">
        <f t="shared" si="516"/>
        <v>0</v>
      </c>
      <c r="AL874" s="54">
        <f t="shared" si="516"/>
        <v>0</v>
      </c>
      <c r="AM874" s="54">
        <f t="shared" si="516"/>
        <v>0</v>
      </c>
      <c r="AN874" s="54">
        <f t="shared" si="516"/>
        <v>0</v>
      </c>
      <c r="AO874" s="54">
        <f t="shared" si="516"/>
        <v>0</v>
      </c>
      <c r="AP874" s="54">
        <f t="shared" si="516"/>
        <v>0</v>
      </c>
      <c r="AQ874" s="54">
        <f t="shared" si="516"/>
        <v>0</v>
      </c>
      <c r="AR874" s="49">
        <f t="shared" si="507"/>
        <v>466.0000000000002</v>
      </c>
      <c r="AT874" s="46"/>
      <c r="AU874" s="46"/>
      <c r="AV874" s="46"/>
      <c r="AW874" s="46"/>
      <c r="AX874" s="46"/>
      <c r="AY874" s="46"/>
    </row>
    <row r="875" spans="4:51" s="1" customFormat="1" ht="15.75" hidden="1">
      <c r="D875" s="41"/>
      <c r="E875" s="49"/>
      <c r="F875" s="49"/>
      <c r="G875" s="49"/>
      <c r="H875" s="49"/>
      <c r="I875" s="49"/>
      <c r="J875" s="49"/>
      <c r="K875" s="60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  <c r="AK875" s="61"/>
      <c r="AL875" s="61"/>
      <c r="AM875" s="61"/>
      <c r="AN875" s="61"/>
      <c r="AO875" s="61"/>
      <c r="AP875" s="61"/>
      <c r="AQ875" s="61"/>
      <c r="AR875" s="49">
        <f t="shared" si="507"/>
        <v>0</v>
      </c>
      <c r="AT875" s="46"/>
      <c r="AU875" s="46"/>
      <c r="AV875" s="46"/>
      <c r="AW875" s="46"/>
      <c r="AX875" s="46"/>
      <c r="AY875" s="46"/>
    </row>
    <row r="876" spans="4:51" s="1" customFormat="1" ht="6" customHeight="1" hidden="1">
      <c r="D876" s="41"/>
      <c r="E876" s="49"/>
      <c r="F876" s="49"/>
      <c r="G876" s="49"/>
      <c r="H876" s="49"/>
      <c r="I876" s="49"/>
      <c r="J876" s="49"/>
      <c r="K876" s="60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  <c r="AK876" s="61"/>
      <c r="AL876" s="61"/>
      <c r="AM876" s="61"/>
      <c r="AN876" s="61"/>
      <c r="AO876" s="61"/>
      <c r="AP876" s="61"/>
      <c r="AQ876" s="61"/>
      <c r="AR876" s="49">
        <f t="shared" si="507"/>
        <v>0</v>
      </c>
      <c r="AT876" s="46"/>
      <c r="AU876" s="46"/>
      <c r="AV876" s="46"/>
      <c r="AW876" s="46"/>
      <c r="AX876" s="46"/>
      <c r="AY876" s="46"/>
    </row>
    <row r="877" spans="4:51" s="2" customFormat="1" ht="94.5">
      <c r="D877" s="65">
        <v>70761</v>
      </c>
      <c r="E877" s="48" t="s">
        <v>142</v>
      </c>
      <c r="F877" s="49"/>
      <c r="G877" s="49"/>
      <c r="H877" s="49"/>
      <c r="I877" s="49"/>
      <c r="J877" s="49"/>
      <c r="K877" s="50">
        <v>6650.2</v>
      </c>
      <c r="L877" s="49">
        <v>1147.2</v>
      </c>
      <c r="M877" s="49">
        <v>460.2</v>
      </c>
      <c r="N877" s="49"/>
      <c r="O877" s="49"/>
      <c r="P877" s="49"/>
      <c r="Q877" s="49"/>
      <c r="R877" s="49"/>
      <c r="S877" s="49"/>
      <c r="T877" s="49"/>
      <c r="U877" s="49"/>
      <c r="V877" s="49"/>
      <c r="W877" s="49">
        <v>80</v>
      </c>
      <c r="X877" s="49"/>
      <c r="Y877" s="49"/>
      <c r="Z877" s="49"/>
      <c r="AA877" s="49"/>
      <c r="AB877" s="49"/>
      <c r="AC877" s="49"/>
      <c r="AD877" s="49">
        <v>60</v>
      </c>
      <c r="AE877" s="49"/>
      <c r="AF877" s="49"/>
      <c r="AG877" s="49"/>
      <c r="AH877" s="49"/>
      <c r="AI877" s="49"/>
      <c r="AJ877" s="49"/>
      <c r="AK877" s="49"/>
      <c r="AL877" s="49"/>
      <c r="AM877" s="49"/>
      <c r="AN877" s="49"/>
      <c r="AO877" s="49"/>
      <c r="AP877" s="49">
        <v>0</v>
      </c>
      <c r="AQ877" s="49">
        <v>0</v>
      </c>
      <c r="AR877" s="49">
        <f t="shared" si="507"/>
        <v>8397.6</v>
      </c>
      <c r="AS877" s="68"/>
      <c r="AT877" s="46">
        <f t="shared" si="500"/>
        <v>554.1833333333333</v>
      </c>
      <c r="AU877" s="46">
        <f t="shared" si="500"/>
        <v>95.60000000000001</v>
      </c>
      <c r="AV877" s="46">
        <f t="shared" si="495"/>
        <v>38.35</v>
      </c>
      <c r="AW877" s="46">
        <f t="shared" si="501"/>
        <v>6.666666666666667</v>
      </c>
      <c r="AX877" s="46">
        <f t="shared" si="502"/>
        <v>5</v>
      </c>
      <c r="AY877" s="46"/>
    </row>
    <row r="878" spans="4:51" s="1" customFormat="1" ht="15.75" hidden="1">
      <c r="D878" s="51"/>
      <c r="E878" s="52" t="s">
        <v>22</v>
      </c>
      <c r="F878" s="49"/>
      <c r="G878" s="49"/>
      <c r="H878" s="49"/>
      <c r="I878" s="49"/>
      <c r="J878" s="49"/>
      <c r="K878" s="53">
        <f aca="true" t="shared" si="517" ref="K878:AQ878">ROUND((K877*K$2/100),1)</f>
        <v>1396.5</v>
      </c>
      <c r="L878" s="54">
        <f t="shared" si="517"/>
        <v>234</v>
      </c>
      <c r="M878" s="54"/>
      <c r="N878" s="54">
        <f t="shared" si="517"/>
        <v>0</v>
      </c>
      <c r="O878" s="54">
        <f t="shared" si="517"/>
        <v>0</v>
      </c>
      <c r="P878" s="54">
        <f t="shared" si="517"/>
        <v>0</v>
      </c>
      <c r="Q878" s="54">
        <f t="shared" si="517"/>
        <v>0</v>
      </c>
      <c r="R878" s="54">
        <f t="shared" si="517"/>
        <v>0</v>
      </c>
      <c r="S878" s="54">
        <f t="shared" si="517"/>
        <v>0</v>
      </c>
      <c r="T878" s="54">
        <f t="shared" si="517"/>
        <v>0</v>
      </c>
      <c r="U878" s="54">
        <f t="shared" si="517"/>
        <v>0</v>
      </c>
      <c r="V878" s="54"/>
      <c r="W878" s="54"/>
      <c r="X878" s="54">
        <f t="shared" si="517"/>
        <v>0</v>
      </c>
      <c r="Y878" s="54">
        <f t="shared" si="517"/>
        <v>0</v>
      </c>
      <c r="Z878" s="54">
        <f t="shared" si="517"/>
        <v>0</v>
      </c>
      <c r="AA878" s="54">
        <f t="shared" si="517"/>
        <v>0</v>
      </c>
      <c r="AB878" s="54">
        <f t="shared" si="517"/>
        <v>0</v>
      </c>
      <c r="AC878" s="54">
        <f t="shared" si="517"/>
        <v>0</v>
      </c>
      <c r="AD878" s="54">
        <f t="shared" si="517"/>
        <v>31.1</v>
      </c>
      <c r="AE878" s="54">
        <f t="shared" si="517"/>
        <v>0</v>
      </c>
      <c r="AF878" s="54">
        <f t="shared" si="517"/>
        <v>0</v>
      </c>
      <c r="AG878" s="54">
        <f t="shared" si="517"/>
        <v>0</v>
      </c>
      <c r="AH878" s="54">
        <f t="shared" si="517"/>
        <v>0</v>
      </c>
      <c r="AI878" s="54">
        <f t="shared" si="517"/>
        <v>0</v>
      </c>
      <c r="AJ878" s="54"/>
      <c r="AK878" s="54"/>
      <c r="AL878" s="54"/>
      <c r="AM878" s="54"/>
      <c r="AN878" s="54"/>
      <c r="AO878" s="54"/>
      <c r="AP878" s="54">
        <f t="shared" si="517"/>
        <v>0</v>
      </c>
      <c r="AQ878" s="54">
        <f t="shared" si="517"/>
        <v>0</v>
      </c>
      <c r="AR878" s="49">
        <f t="shared" si="507"/>
        <v>1661.6</v>
      </c>
      <c r="AS878" s="1" t="b">
        <f>SUM(K877:AQ877)=AR877</f>
        <v>1</v>
      </c>
      <c r="AT878" s="46"/>
      <c r="AU878" s="46"/>
      <c r="AV878" s="46"/>
      <c r="AW878" s="46"/>
      <c r="AX878" s="46"/>
      <c r="AY878" s="46"/>
    </row>
    <row r="879" spans="4:51" s="1" customFormat="1" ht="15.75" hidden="1">
      <c r="D879" s="51"/>
      <c r="E879" s="52" t="s">
        <v>23</v>
      </c>
      <c r="F879" s="49"/>
      <c r="G879" s="49"/>
      <c r="H879" s="49"/>
      <c r="I879" s="49"/>
      <c r="J879" s="49"/>
      <c r="K879" s="53">
        <f aca="true" t="shared" si="518" ref="K879:AQ879">ROUND((K877*K$3/100),1)</f>
        <v>2141.4</v>
      </c>
      <c r="L879" s="54">
        <f t="shared" si="518"/>
        <v>399.2</v>
      </c>
      <c r="M879" s="54"/>
      <c r="N879" s="54">
        <f t="shared" si="518"/>
        <v>0</v>
      </c>
      <c r="O879" s="54">
        <f t="shared" si="518"/>
        <v>0</v>
      </c>
      <c r="P879" s="54">
        <f t="shared" si="518"/>
        <v>0</v>
      </c>
      <c r="Q879" s="54">
        <f t="shared" si="518"/>
        <v>0</v>
      </c>
      <c r="R879" s="54">
        <f t="shared" si="518"/>
        <v>0</v>
      </c>
      <c r="S879" s="54">
        <f t="shared" si="518"/>
        <v>0</v>
      </c>
      <c r="T879" s="54">
        <f t="shared" si="518"/>
        <v>0</v>
      </c>
      <c r="U879" s="54">
        <f t="shared" si="518"/>
        <v>0</v>
      </c>
      <c r="V879" s="54"/>
      <c r="W879" s="54"/>
      <c r="X879" s="54">
        <f t="shared" si="518"/>
        <v>0</v>
      </c>
      <c r="Y879" s="54">
        <f t="shared" si="518"/>
        <v>0</v>
      </c>
      <c r="Z879" s="54">
        <f t="shared" si="518"/>
        <v>0</v>
      </c>
      <c r="AA879" s="54">
        <f t="shared" si="518"/>
        <v>0</v>
      </c>
      <c r="AB879" s="54">
        <f t="shared" si="518"/>
        <v>0</v>
      </c>
      <c r="AC879" s="54">
        <f t="shared" si="518"/>
        <v>0</v>
      </c>
      <c r="AD879" s="54">
        <f t="shared" si="518"/>
        <v>10.3</v>
      </c>
      <c r="AE879" s="54">
        <f t="shared" si="518"/>
        <v>0</v>
      </c>
      <c r="AF879" s="54">
        <f t="shared" si="518"/>
        <v>0</v>
      </c>
      <c r="AG879" s="54">
        <f t="shared" si="518"/>
        <v>0</v>
      </c>
      <c r="AH879" s="54">
        <f t="shared" si="518"/>
        <v>0</v>
      </c>
      <c r="AI879" s="54">
        <f t="shared" si="518"/>
        <v>0</v>
      </c>
      <c r="AJ879" s="54"/>
      <c r="AK879" s="54"/>
      <c r="AL879" s="54"/>
      <c r="AM879" s="54"/>
      <c r="AN879" s="54"/>
      <c r="AO879" s="54"/>
      <c r="AP879" s="54">
        <f t="shared" si="518"/>
        <v>0</v>
      </c>
      <c r="AQ879" s="54">
        <f t="shared" si="518"/>
        <v>0</v>
      </c>
      <c r="AR879" s="49">
        <f t="shared" si="507"/>
        <v>2550.9</v>
      </c>
      <c r="AT879" s="46"/>
      <c r="AU879" s="46"/>
      <c r="AV879" s="46"/>
      <c r="AW879" s="46"/>
      <c r="AX879" s="46"/>
      <c r="AY879" s="46"/>
    </row>
    <row r="880" spans="4:51" s="1" customFormat="1" ht="15.75" hidden="1">
      <c r="D880" s="51"/>
      <c r="E880" s="52" t="s">
        <v>24</v>
      </c>
      <c r="F880" s="49"/>
      <c r="G880" s="49"/>
      <c r="H880" s="49"/>
      <c r="I880" s="49"/>
      <c r="J880" s="49"/>
      <c r="K880" s="53">
        <f aca="true" t="shared" si="519" ref="K880:AQ880">ROUND((K877*K$4/100),1)</f>
        <v>1270.2</v>
      </c>
      <c r="L880" s="54">
        <f t="shared" si="519"/>
        <v>212.2</v>
      </c>
      <c r="M880" s="54"/>
      <c r="N880" s="54">
        <f t="shared" si="519"/>
        <v>0</v>
      </c>
      <c r="O880" s="54">
        <f t="shared" si="519"/>
        <v>0</v>
      </c>
      <c r="P880" s="54">
        <f t="shared" si="519"/>
        <v>0</v>
      </c>
      <c r="Q880" s="54">
        <f t="shared" si="519"/>
        <v>0</v>
      </c>
      <c r="R880" s="54">
        <f t="shared" si="519"/>
        <v>0</v>
      </c>
      <c r="S880" s="54">
        <f t="shared" si="519"/>
        <v>0</v>
      </c>
      <c r="T880" s="54">
        <f t="shared" si="519"/>
        <v>0</v>
      </c>
      <c r="U880" s="54">
        <f t="shared" si="519"/>
        <v>0</v>
      </c>
      <c r="V880" s="54"/>
      <c r="W880" s="54"/>
      <c r="X880" s="54">
        <f t="shared" si="519"/>
        <v>0</v>
      </c>
      <c r="Y880" s="54">
        <f t="shared" si="519"/>
        <v>0</v>
      </c>
      <c r="Z880" s="54">
        <f t="shared" si="519"/>
        <v>0</v>
      </c>
      <c r="AA880" s="54">
        <f t="shared" si="519"/>
        <v>0</v>
      </c>
      <c r="AB880" s="54">
        <f t="shared" si="519"/>
        <v>0</v>
      </c>
      <c r="AC880" s="54">
        <f t="shared" si="519"/>
        <v>0</v>
      </c>
      <c r="AD880" s="54">
        <f t="shared" si="519"/>
        <v>6.1</v>
      </c>
      <c r="AE880" s="54">
        <f t="shared" si="519"/>
        <v>0</v>
      </c>
      <c r="AF880" s="54">
        <f t="shared" si="519"/>
        <v>0</v>
      </c>
      <c r="AG880" s="54">
        <f t="shared" si="519"/>
        <v>0</v>
      </c>
      <c r="AH880" s="54">
        <f t="shared" si="519"/>
        <v>0</v>
      </c>
      <c r="AI880" s="54">
        <f t="shared" si="519"/>
        <v>0</v>
      </c>
      <c r="AJ880" s="54"/>
      <c r="AK880" s="54"/>
      <c r="AL880" s="54"/>
      <c r="AM880" s="54"/>
      <c r="AN880" s="54"/>
      <c r="AO880" s="54"/>
      <c r="AP880" s="54">
        <f t="shared" si="519"/>
        <v>0</v>
      </c>
      <c r="AQ880" s="54">
        <f t="shared" si="519"/>
        <v>0</v>
      </c>
      <c r="AR880" s="49">
        <f t="shared" si="507"/>
        <v>1488.5</v>
      </c>
      <c r="AT880" s="46"/>
      <c r="AU880" s="46"/>
      <c r="AV880" s="46"/>
      <c r="AW880" s="46"/>
      <c r="AX880" s="46"/>
      <c r="AY880" s="46"/>
    </row>
    <row r="881" spans="4:51" s="1" customFormat="1" ht="15.75" hidden="1">
      <c r="D881" s="51" t="s">
        <v>25</v>
      </c>
      <c r="E881" s="52" t="s">
        <v>26</v>
      </c>
      <c r="F881" s="49"/>
      <c r="G881" s="49"/>
      <c r="H881" s="49"/>
      <c r="I881" s="49"/>
      <c r="J881" s="49"/>
      <c r="K881" s="53">
        <f aca="true" t="shared" si="520" ref="K881:AQ881">K877-K878-K879-K880</f>
        <v>1842.0999999999997</v>
      </c>
      <c r="L881" s="54">
        <f t="shared" si="520"/>
        <v>301.8</v>
      </c>
      <c r="M881" s="54"/>
      <c r="N881" s="54">
        <f t="shared" si="520"/>
        <v>0</v>
      </c>
      <c r="O881" s="54">
        <f t="shared" si="520"/>
        <v>0</v>
      </c>
      <c r="P881" s="54">
        <f t="shared" si="520"/>
        <v>0</v>
      </c>
      <c r="Q881" s="54">
        <f t="shared" si="520"/>
        <v>0</v>
      </c>
      <c r="R881" s="54">
        <f t="shared" si="520"/>
        <v>0</v>
      </c>
      <c r="S881" s="54">
        <f t="shared" si="520"/>
        <v>0</v>
      </c>
      <c r="T881" s="54">
        <f t="shared" si="520"/>
        <v>0</v>
      </c>
      <c r="U881" s="54">
        <f t="shared" si="520"/>
        <v>0</v>
      </c>
      <c r="V881" s="54"/>
      <c r="W881" s="54"/>
      <c r="X881" s="54">
        <f t="shared" si="520"/>
        <v>0</v>
      </c>
      <c r="Y881" s="54">
        <f t="shared" si="520"/>
        <v>0</v>
      </c>
      <c r="Z881" s="54">
        <f t="shared" si="520"/>
        <v>0</v>
      </c>
      <c r="AA881" s="54">
        <f t="shared" si="520"/>
        <v>0</v>
      </c>
      <c r="AB881" s="54">
        <f t="shared" si="520"/>
        <v>0</v>
      </c>
      <c r="AC881" s="54">
        <f t="shared" si="520"/>
        <v>0</v>
      </c>
      <c r="AD881" s="54">
        <f t="shared" si="520"/>
        <v>12.499999999999998</v>
      </c>
      <c r="AE881" s="54">
        <f t="shared" si="520"/>
        <v>0</v>
      </c>
      <c r="AF881" s="54">
        <f t="shared" si="520"/>
        <v>0</v>
      </c>
      <c r="AG881" s="54">
        <f t="shared" si="520"/>
        <v>0</v>
      </c>
      <c r="AH881" s="54">
        <f t="shared" si="520"/>
        <v>0</v>
      </c>
      <c r="AI881" s="54">
        <f t="shared" si="520"/>
        <v>0</v>
      </c>
      <c r="AJ881" s="54"/>
      <c r="AK881" s="54"/>
      <c r="AL881" s="54"/>
      <c r="AM881" s="54"/>
      <c r="AN881" s="54"/>
      <c r="AO881" s="54"/>
      <c r="AP881" s="54">
        <f t="shared" si="520"/>
        <v>0</v>
      </c>
      <c r="AQ881" s="54">
        <f t="shared" si="520"/>
        <v>0</v>
      </c>
      <c r="AR881" s="49">
        <f t="shared" si="507"/>
        <v>2156.3999999999996</v>
      </c>
      <c r="AT881" s="46"/>
      <c r="AU881" s="46"/>
      <c r="AV881" s="46"/>
      <c r="AW881" s="46"/>
      <c r="AX881" s="46"/>
      <c r="AY881" s="46"/>
    </row>
    <row r="882" spans="4:51" ht="15.75" hidden="1">
      <c r="D882" s="41"/>
      <c r="E882" s="49"/>
      <c r="F882" s="58"/>
      <c r="G882" s="58"/>
      <c r="H882" s="58"/>
      <c r="I882" s="58"/>
      <c r="J882" s="58"/>
      <c r="K882" s="55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  <c r="AA882" s="56"/>
      <c r="AB882" s="56"/>
      <c r="AC882" s="56"/>
      <c r="AD882" s="56"/>
      <c r="AE882" s="56"/>
      <c r="AF882" s="56"/>
      <c r="AG882" s="56"/>
      <c r="AH882" s="56"/>
      <c r="AI882" s="56"/>
      <c r="AJ882" s="56"/>
      <c r="AK882" s="56"/>
      <c r="AL882" s="56"/>
      <c r="AM882" s="56"/>
      <c r="AN882" s="56"/>
      <c r="AO882" s="56"/>
      <c r="AP882" s="56"/>
      <c r="AQ882" s="56"/>
      <c r="AR882" s="49">
        <f t="shared" si="507"/>
        <v>0</v>
      </c>
      <c r="AT882" s="46"/>
      <c r="AU882" s="46"/>
      <c r="AV882" s="46"/>
      <c r="AW882" s="46"/>
      <c r="AX882" s="46"/>
      <c r="AY882" s="46"/>
    </row>
    <row r="883" spans="4:51" ht="15.75" hidden="1">
      <c r="D883" s="41"/>
      <c r="E883" s="49"/>
      <c r="F883" s="58"/>
      <c r="G883" s="58"/>
      <c r="H883" s="58"/>
      <c r="I883" s="58"/>
      <c r="J883" s="58"/>
      <c r="K883" s="55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  <c r="AA883" s="56"/>
      <c r="AB883" s="56"/>
      <c r="AC883" s="56"/>
      <c r="AD883" s="56"/>
      <c r="AE883" s="56"/>
      <c r="AF883" s="56"/>
      <c r="AG883" s="56"/>
      <c r="AH883" s="56"/>
      <c r="AI883" s="56"/>
      <c r="AJ883" s="56"/>
      <c r="AK883" s="56"/>
      <c r="AL883" s="56"/>
      <c r="AM883" s="56"/>
      <c r="AN883" s="56"/>
      <c r="AO883" s="56"/>
      <c r="AP883" s="56"/>
      <c r="AQ883" s="56"/>
      <c r="AR883" s="49">
        <f t="shared" si="507"/>
        <v>0</v>
      </c>
      <c r="AT883" s="46"/>
      <c r="AU883" s="46"/>
      <c r="AV883" s="46"/>
      <c r="AW883" s="46"/>
      <c r="AX883" s="46"/>
      <c r="AY883" s="46"/>
    </row>
    <row r="884" spans="4:51" ht="48" customHeight="1" hidden="1">
      <c r="D884" s="57">
        <v>70732</v>
      </c>
      <c r="E884" s="48" t="s">
        <v>143</v>
      </c>
      <c r="F884" s="49"/>
      <c r="G884" s="49"/>
      <c r="H884" s="49"/>
      <c r="I884" s="49"/>
      <c r="J884" s="49"/>
      <c r="K884" s="50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>
        <v>0</v>
      </c>
      <c r="X884" s="49"/>
      <c r="Y884" s="49"/>
      <c r="Z884" s="49"/>
      <c r="AA884" s="49"/>
      <c r="AB884" s="49"/>
      <c r="AC884" s="49"/>
      <c r="AD884" s="49"/>
      <c r="AE884" s="49"/>
      <c r="AF884" s="49"/>
      <c r="AG884" s="49"/>
      <c r="AH884" s="49"/>
      <c r="AI884" s="49"/>
      <c r="AJ884" s="49"/>
      <c r="AK884" s="49"/>
      <c r="AL884" s="49"/>
      <c r="AM884" s="49"/>
      <c r="AN884" s="49"/>
      <c r="AO884" s="49"/>
      <c r="AP884" s="49">
        <v>0</v>
      </c>
      <c r="AQ884" s="49">
        <v>0</v>
      </c>
      <c r="AR884" s="49">
        <f t="shared" si="507"/>
        <v>0</v>
      </c>
      <c r="AS884" s="1"/>
      <c r="AT884" s="46"/>
      <c r="AU884" s="46"/>
      <c r="AV884" s="46"/>
      <c r="AW884" s="46"/>
      <c r="AX884" s="46"/>
      <c r="AY884" s="46"/>
    </row>
    <row r="885" spans="4:51" s="1" customFormat="1" ht="15.75" hidden="1">
      <c r="D885" s="51"/>
      <c r="E885" s="52" t="s">
        <v>22</v>
      </c>
      <c r="F885" s="49"/>
      <c r="G885" s="49"/>
      <c r="H885" s="49"/>
      <c r="I885" s="49"/>
      <c r="J885" s="49"/>
      <c r="K885" s="54">
        <f>ROUND((K884*K$2/100),1)</f>
        <v>0</v>
      </c>
      <c r="L885" s="54">
        <f aca="true" t="shared" si="521" ref="L885:AQ885">ROUND((L884*L$2/100),1)</f>
        <v>0</v>
      </c>
      <c r="M885" s="54"/>
      <c r="N885" s="54">
        <f t="shared" si="521"/>
        <v>0</v>
      </c>
      <c r="O885" s="54">
        <f t="shared" si="521"/>
        <v>0</v>
      </c>
      <c r="P885" s="54">
        <f t="shared" si="521"/>
        <v>0</v>
      </c>
      <c r="Q885" s="54">
        <f t="shared" si="521"/>
        <v>0</v>
      </c>
      <c r="R885" s="54">
        <f t="shared" si="521"/>
        <v>0</v>
      </c>
      <c r="S885" s="54">
        <f t="shared" si="521"/>
        <v>0</v>
      </c>
      <c r="T885" s="54">
        <f t="shared" si="521"/>
        <v>0</v>
      </c>
      <c r="U885" s="54">
        <f t="shared" si="521"/>
        <v>0</v>
      </c>
      <c r="V885" s="54"/>
      <c r="W885" s="54"/>
      <c r="X885" s="54">
        <f t="shared" si="521"/>
        <v>0</v>
      </c>
      <c r="Y885" s="54">
        <f t="shared" si="521"/>
        <v>0</v>
      </c>
      <c r="Z885" s="54">
        <f t="shared" si="521"/>
        <v>0</v>
      </c>
      <c r="AA885" s="54">
        <f t="shared" si="521"/>
        <v>0</v>
      </c>
      <c r="AB885" s="54">
        <f t="shared" si="521"/>
        <v>0</v>
      </c>
      <c r="AC885" s="54">
        <f t="shared" si="521"/>
        <v>0</v>
      </c>
      <c r="AD885" s="54">
        <f t="shared" si="521"/>
        <v>0</v>
      </c>
      <c r="AE885" s="54">
        <f t="shared" si="521"/>
        <v>0</v>
      </c>
      <c r="AF885" s="54">
        <f>ROUND((AF884*AF$2/100),1)</f>
        <v>0</v>
      </c>
      <c r="AG885" s="54">
        <f t="shared" si="521"/>
        <v>0</v>
      </c>
      <c r="AH885" s="54">
        <f t="shared" si="521"/>
        <v>0</v>
      </c>
      <c r="AI885" s="54">
        <f t="shared" si="521"/>
        <v>0</v>
      </c>
      <c r="AJ885" s="54"/>
      <c r="AK885" s="54"/>
      <c r="AL885" s="54"/>
      <c r="AM885" s="54"/>
      <c r="AN885" s="54"/>
      <c r="AO885" s="54"/>
      <c r="AP885" s="54">
        <f t="shared" si="521"/>
        <v>0</v>
      </c>
      <c r="AQ885" s="54">
        <f t="shared" si="521"/>
        <v>0</v>
      </c>
      <c r="AR885" s="49">
        <f t="shared" si="507"/>
        <v>0</v>
      </c>
      <c r="AS885" s="1" t="b">
        <f>SUM(K884:AQ884)=AR884</f>
        <v>1</v>
      </c>
      <c r="AT885" s="46"/>
      <c r="AU885" s="46"/>
      <c r="AV885" s="46"/>
      <c r="AW885" s="46"/>
      <c r="AX885" s="46"/>
      <c r="AY885" s="46"/>
    </row>
    <row r="886" spans="4:51" s="1" customFormat="1" ht="15.75" hidden="1">
      <c r="D886" s="51"/>
      <c r="E886" s="52" t="s">
        <v>23</v>
      </c>
      <c r="F886" s="49"/>
      <c r="G886" s="49"/>
      <c r="H886" s="49"/>
      <c r="I886" s="49"/>
      <c r="J886" s="49"/>
      <c r="K886" s="54">
        <f>ROUND((K884*K$3/100),1)</f>
        <v>0</v>
      </c>
      <c r="L886" s="54">
        <f aca="true" t="shared" si="522" ref="L886:AQ886">ROUND((L884*L$3/100),1)</f>
        <v>0</v>
      </c>
      <c r="M886" s="54"/>
      <c r="N886" s="54">
        <f t="shared" si="522"/>
        <v>0</v>
      </c>
      <c r="O886" s="54">
        <f t="shared" si="522"/>
        <v>0</v>
      </c>
      <c r="P886" s="54">
        <f t="shared" si="522"/>
        <v>0</v>
      </c>
      <c r="Q886" s="54">
        <f t="shared" si="522"/>
        <v>0</v>
      </c>
      <c r="R886" s="54">
        <f t="shared" si="522"/>
        <v>0</v>
      </c>
      <c r="S886" s="54">
        <f t="shared" si="522"/>
        <v>0</v>
      </c>
      <c r="T886" s="54">
        <f t="shared" si="522"/>
        <v>0</v>
      </c>
      <c r="U886" s="54">
        <f t="shared" si="522"/>
        <v>0</v>
      </c>
      <c r="V886" s="54"/>
      <c r="W886" s="54"/>
      <c r="X886" s="54">
        <f t="shared" si="522"/>
        <v>0</v>
      </c>
      <c r="Y886" s="54">
        <f t="shared" si="522"/>
        <v>0</v>
      </c>
      <c r="Z886" s="54">
        <f t="shared" si="522"/>
        <v>0</v>
      </c>
      <c r="AA886" s="54">
        <f t="shared" si="522"/>
        <v>0</v>
      </c>
      <c r="AB886" s="54">
        <f t="shared" si="522"/>
        <v>0</v>
      </c>
      <c r="AC886" s="54">
        <f t="shared" si="522"/>
        <v>0</v>
      </c>
      <c r="AD886" s="54">
        <f t="shared" si="522"/>
        <v>0</v>
      </c>
      <c r="AE886" s="54">
        <f t="shared" si="522"/>
        <v>0</v>
      </c>
      <c r="AF886" s="54">
        <f>ROUND((AF884*AF$3/100),1)</f>
        <v>0</v>
      </c>
      <c r="AG886" s="54">
        <f t="shared" si="522"/>
        <v>0</v>
      </c>
      <c r="AH886" s="54">
        <f t="shared" si="522"/>
        <v>0</v>
      </c>
      <c r="AI886" s="54">
        <f t="shared" si="522"/>
        <v>0</v>
      </c>
      <c r="AJ886" s="54"/>
      <c r="AK886" s="54"/>
      <c r="AL886" s="54"/>
      <c r="AM886" s="54"/>
      <c r="AN886" s="54"/>
      <c r="AO886" s="54"/>
      <c r="AP886" s="54">
        <f t="shared" si="522"/>
        <v>0</v>
      </c>
      <c r="AQ886" s="54">
        <f t="shared" si="522"/>
        <v>0</v>
      </c>
      <c r="AR886" s="49">
        <f t="shared" si="507"/>
        <v>0</v>
      </c>
      <c r="AT886" s="46"/>
      <c r="AU886" s="46"/>
      <c r="AV886" s="46"/>
      <c r="AW886" s="46"/>
      <c r="AX886" s="46"/>
      <c r="AY886" s="46"/>
    </row>
    <row r="887" spans="4:51" s="1" customFormat="1" ht="15.75" hidden="1">
      <c r="D887" s="51"/>
      <c r="E887" s="52" t="s">
        <v>24</v>
      </c>
      <c r="F887" s="49"/>
      <c r="G887" s="49"/>
      <c r="H887" s="49"/>
      <c r="I887" s="49"/>
      <c r="J887" s="49"/>
      <c r="K887" s="54">
        <f>ROUND((K884*K$4/100),1)</f>
        <v>0</v>
      </c>
      <c r="L887" s="54">
        <f aca="true" t="shared" si="523" ref="L887:AQ887">ROUND((L884*L$4/100),1)</f>
        <v>0</v>
      </c>
      <c r="M887" s="54"/>
      <c r="N887" s="54">
        <f t="shared" si="523"/>
        <v>0</v>
      </c>
      <c r="O887" s="54">
        <f t="shared" si="523"/>
        <v>0</v>
      </c>
      <c r="P887" s="54">
        <f t="shared" si="523"/>
        <v>0</v>
      </c>
      <c r="Q887" s="54">
        <f t="shared" si="523"/>
        <v>0</v>
      </c>
      <c r="R887" s="54">
        <f t="shared" si="523"/>
        <v>0</v>
      </c>
      <c r="S887" s="54">
        <f t="shared" si="523"/>
        <v>0</v>
      </c>
      <c r="T887" s="54">
        <f t="shared" si="523"/>
        <v>0</v>
      </c>
      <c r="U887" s="54">
        <f t="shared" si="523"/>
        <v>0</v>
      </c>
      <c r="V887" s="54"/>
      <c r="W887" s="54"/>
      <c r="X887" s="54">
        <f t="shared" si="523"/>
        <v>0</v>
      </c>
      <c r="Y887" s="54">
        <f t="shared" si="523"/>
        <v>0</v>
      </c>
      <c r="Z887" s="54">
        <f t="shared" si="523"/>
        <v>0</v>
      </c>
      <c r="AA887" s="54">
        <f t="shared" si="523"/>
        <v>0</v>
      </c>
      <c r="AB887" s="54">
        <f t="shared" si="523"/>
        <v>0</v>
      </c>
      <c r="AC887" s="54">
        <f t="shared" si="523"/>
        <v>0</v>
      </c>
      <c r="AD887" s="54">
        <f t="shared" si="523"/>
        <v>0</v>
      </c>
      <c r="AE887" s="54">
        <f t="shared" si="523"/>
        <v>0</v>
      </c>
      <c r="AF887" s="54">
        <f>ROUND((AF884*AF$4/100),1)</f>
        <v>0</v>
      </c>
      <c r="AG887" s="54">
        <f t="shared" si="523"/>
        <v>0</v>
      </c>
      <c r="AH887" s="54">
        <f t="shared" si="523"/>
        <v>0</v>
      </c>
      <c r="AI887" s="54">
        <f t="shared" si="523"/>
        <v>0</v>
      </c>
      <c r="AJ887" s="54"/>
      <c r="AK887" s="54"/>
      <c r="AL887" s="54"/>
      <c r="AM887" s="54"/>
      <c r="AN887" s="54"/>
      <c r="AO887" s="54"/>
      <c r="AP887" s="54">
        <f t="shared" si="523"/>
        <v>0</v>
      </c>
      <c r="AQ887" s="54">
        <f t="shared" si="523"/>
        <v>0</v>
      </c>
      <c r="AR887" s="49">
        <f t="shared" si="507"/>
        <v>0</v>
      </c>
      <c r="AT887" s="46"/>
      <c r="AU887" s="46"/>
      <c r="AV887" s="46"/>
      <c r="AW887" s="46"/>
      <c r="AX887" s="46"/>
      <c r="AY887" s="46"/>
    </row>
    <row r="888" spans="4:51" s="1" customFormat="1" ht="15.75" hidden="1">
      <c r="D888" s="51" t="s">
        <v>25</v>
      </c>
      <c r="E888" s="52" t="s">
        <v>26</v>
      </c>
      <c r="F888" s="49"/>
      <c r="G888" s="49"/>
      <c r="H888" s="49"/>
      <c r="I888" s="49"/>
      <c r="J888" s="49"/>
      <c r="K888" s="54">
        <f>K884-K885-K886-K887</f>
        <v>0</v>
      </c>
      <c r="L888" s="54">
        <f aca="true" t="shared" si="524" ref="L888:AQ888">L884-L885-L886-L887</f>
        <v>0</v>
      </c>
      <c r="M888" s="54"/>
      <c r="N888" s="54">
        <f t="shared" si="524"/>
        <v>0</v>
      </c>
      <c r="O888" s="54">
        <f t="shared" si="524"/>
        <v>0</v>
      </c>
      <c r="P888" s="54">
        <f t="shared" si="524"/>
        <v>0</v>
      </c>
      <c r="Q888" s="54">
        <f t="shared" si="524"/>
        <v>0</v>
      </c>
      <c r="R888" s="54">
        <f t="shared" si="524"/>
        <v>0</v>
      </c>
      <c r="S888" s="54">
        <f t="shared" si="524"/>
        <v>0</v>
      </c>
      <c r="T888" s="54">
        <f t="shared" si="524"/>
        <v>0</v>
      </c>
      <c r="U888" s="54">
        <f t="shared" si="524"/>
        <v>0</v>
      </c>
      <c r="V888" s="54"/>
      <c r="W888" s="54"/>
      <c r="X888" s="54">
        <f t="shared" si="524"/>
        <v>0</v>
      </c>
      <c r="Y888" s="54">
        <f t="shared" si="524"/>
        <v>0</v>
      </c>
      <c r="Z888" s="54">
        <f t="shared" si="524"/>
        <v>0</v>
      </c>
      <c r="AA888" s="54">
        <f t="shared" si="524"/>
        <v>0</v>
      </c>
      <c r="AB888" s="54">
        <f t="shared" si="524"/>
        <v>0</v>
      </c>
      <c r="AC888" s="54">
        <f t="shared" si="524"/>
        <v>0</v>
      </c>
      <c r="AD888" s="54">
        <f t="shared" si="524"/>
        <v>0</v>
      </c>
      <c r="AE888" s="54">
        <f t="shared" si="524"/>
        <v>0</v>
      </c>
      <c r="AF888" s="54">
        <f>AF884-AF885-AF886-AF887</f>
        <v>0</v>
      </c>
      <c r="AG888" s="54">
        <f t="shared" si="524"/>
        <v>0</v>
      </c>
      <c r="AH888" s="54">
        <f t="shared" si="524"/>
        <v>0</v>
      </c>
      <c r="AI888" s="54">
        <f t="shared" si="524"/>
        <v>0</v>
      </c>
      <c r="AJ888" s="54"/>
      <c r="AK888" s="54"/>
      <c r="AL888" s="54"/>
      <c r="AM888" s="54"/>
      <c r="AN888" s="54"/>
      <c r="AO888" s="54"/>
      <c r="AP888" s="54">
        <f t="shared" si="524"/>
        <v>0</v>
      </c>
      <c r="AQ888" s="54">
        <f t="shared" si="524"/>
        <v>0</v>
      </c>
      <c r="AR888" s="49">
        <f t="shared" si="507"/>
        <v>0</v>
      </c>
      <c r="AT888" s="46"/>
      <c r="AU888" s="46"/>
      <c r="AV888" s="46"/>
      <c r="AW888" s="46"/>
      <c r="AX888" s="46"/>
      <c r="AY888" s="46"/>
    </row>
    <row r="889" spans="4:51" s="1" customFormat="1" ht="12" customHeight="1" hidden="1">
      <c r="D889" s="41"/>
      <c r="E889" s="49"/>
      <c r="F889" s="49"/>
      <c r="G889" s="49"/>
      <c r="H889" s="49"/>
      <c r="I889" s="49"/>
      <c r="J889" s="49"/>
      <c r="K889" s="60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  <c r="AK889" s="61"/>
      <c r="AL889" s="61"/>
      <c r="AM889" s="61"/>
      <c r="AN889" s="61"/>
      <c r="AO889" s="61"/>
      <c r="AP889" s="61"/>
      <c r="AQ889" s="61"/>
      <c r="AR889" s="49">
        <f t="shared" si="507"/>
        <v>0</v>
      </c>
      <c r="AT889" s="46"/>
      <c r="AU889" s="46"/>
      <c r="AV889" s="46"/>
      <c r="AW889" s="46"/>
      <c r="AX889" s="46"/>
      <c r="AY889" s="46"/>
    </row>
    <row r="890" spans="4:51" s="1" customFormat="1" ht="6" customHeight="1" hidden="1">
      <c r="D890" s="41"/>
      <c r="E890" s="49"/>
      <c r="F890" s="49"/>
      <c r="G890" s="49"/>
      <c r="H890" s="49"/>
      <c r="I890" s="49"/>
      <c r="J890" s="49"/>
      <c r="K890" s="60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  <c r="AK890" s="61"/>
      <c r="AL890" s="61"/>
      <c r="AM890" s="61"/>
      <c r="AN890" s="61"/>
      <c r="AO890" s="61"/>
      <c r="AP890" s="61"/>
      <c r="AQ890" s="61"/>
      <c r="AR890" s="49">
        <f t="shared" si="507"/>
        <v>0</v>
      </c>
      <c r="AT890" s="46"/>
      <c r="AU890" s="46"/>
      <c r="AV890" s="46"/>
      <c r="AW890" s="46"/>
      <c r="AX890" s="46"/>
      <c r="AY890" s="46"/>
    </row>
    <row r="891" spans="4:51" s="2" customFormat="1" ht="47.25" hidden="1">
      <c r="D891" s="67">
        <v>70732</v>
      </c>
      <c r="E891" s="48" t="s">
        <v>144</v>
      </c>
      <c r="F891" s="49"/>
      <c r="G891" s="49"/>
      <c r="H891" s="49"/>
      <c r="I891" s="49"/>
      <c r="J891" s="49"/>
      <c r="K891" s="50">
        <v>0</v>
      </c>
      <c r="L891" s="49">
        <v>0</v>
      </c>
      <c r="M891" s="49"/>
      <c r="N891" s="49">
        <v>0</v>
      </c>
      <c r="O891" s="49">
        <v>0</v>
      </c>
      <c r="P891" s="49">
        <v>0</v>
      </c>
      <c r="Q891" s="49">
        <v>0</v>
      </c>
      <c r="R891" s="49">
        <v>0</v>
      </c>
      <c r="S891" s="49">
        <v>0</v>
      </c>
      <c r="T891" s="49">
        <v>0</v>
      </c>
      <c r="U891" s="49">
        <v>0</v>
      </c>
      <c r="V891" s="49"/>
      <c r="W891" s="49">
        <v>0</v>
      </c>
      <c r="X891" s="49">
        <v>0</v>
      </c>
      <c r="Y891" s="49">
        <v>0</v>
      </c>
      <c r="Z891" s="49">
        <v>0</v>
      </c>
      <c r="AA891" s="49">
        <v>0</v>
      </c>
      <c r="AB891" s="49">
        <v>0</v>
      </c>
      <c r="AC891" s="49">
        <v>0</v>
      </c>
      <c r="AD891" s="49">
        <v>0</v>
      </c>
      <c r="AE891" s="49">
        <v>0</v>
      </c>
      <c r="AF891" s="49">
        <v>0</v>
      </c>
      <c r="AG891" s="49">
        <v>0</v>
      </c>
      <c r="AH891" s="49">
        <v>0</v>
      </c>
      <c r="AI891" s="49">
        <v>0</v>
      </c>
      <c r="AJ891" s="49"/>
      <c r="AK891" s="49"/>
      <c r="AL891" s="49"/>
      <c r="AM891" s="49"/>
      <c r="AN891" s="49"/>
      <c r="AO891" s="49"/>
      <c r="AP891" s="49">
        <v>0</v>
      </c>
      <c r="AQ891" s="49">
        <v>0</v>
      </c>
      <c r="AR891" s="49">
        <f t="shared" si="507"/>
        <v>0</v>
      </c>
      <c r="AT891" s="46"/>
      <c r="AU891" s="46"/>
      <c r="AV891" s="46"/>
      <c r="AW891" s="46"/>
      <c r="AX891" s="46"/>
      <c r="AY891" s="46"/>
    </row>
    <row r="892" spans="4:51" s="1" customFormat="1" ht="15.75" hidden="1">
      <c r="D892" s="51"/>
      <c r="E892" s="52" t="s">
        <v>22</v>
      </c>
      <c r="F892" s="49"/>
      <c r="G892" s="49"/>
      <c r="H892" s="49"/>
      <c r="I892" s="49"/>
      <c r="J892" s="49"/>
      <c r="K892" s="53">
        <f aca="true" t="shared" si="525" ref="K892:AQ892">ROUND((K891*K$2/100),1)</f>
        <v>0</v>
      </c>
      <c r="L892" s="54">
        <f t="shared" si="525"/>
        <v>0</v>
      </c>
      <c r="M892" s="54"/>
      <c r="N892" s="54">
        <f t="shared" si="525"/>
        <v>0</v>
      </c>
      <c r="O892" s="54">
        <f t="shared" si="525"/>
        <v>0</v>
      </c>
      <c r="P892" s="54">
        <f t="shared" si="525"/>
        <v>0</v>
      </c>
      <c r="Q892" s="54">
        <f t="shared" si="525"/>
        <v>0</v>
      </c>
      <c r="R892" s="54">
        <f t="shared" si="525"/>
        <v>0</v>
      </c>
      <c r="S892" s="54">
        <f t="shared" si="525"/>
        <v>0</v>
      </c>
      <c r="T892" s="54">
        <f t="shared" si="525"/>
        <v>0</v>
      </c>
      <c r="U892" s="54">
        <f t="shared" si="525"/>
        <v>0</v>
      </c>
      <c r="V892" s="54"/>
      <c r="W892" s="54"/>
      <c r="X892" s="54">
        <f t="shared" si="525"/>
        <v>0</v>
      </c>
      <c r="Y892" s="54">
        <f t="shared" si="525"/>
        <v>0</v>
      </c>
      <c r="Z892" s="54">
        <f t="shared" si="525"/>
        <v>0</v>
      </c>
      <c r="AA892" s="54">
        <f t="shared" si="525"/>
        <v>0</v>
      </c>
      <c r="AB892" s="54">
        <f t="shared" si="525"/>
        <v>0</v>
      </c>
      <c r="AC892" s="54">
        <f t="shared" si="525"/>
        <v>0</v>
      </c>
      <c r="AD892" s="54">
        <f t="shared" si="525"/>
        <v>0</v>
      </c>
      <c r="AE892" s="54">
        <f t="shared" si="525"/>
        <v>0</v>
      </c>
      <c r="AF892" s="54">
        <f t="shared" si="525"/>
        <v>0</v>
      </c>
      <c r="AG892" s="54">
        <f t="shared" si="525"/>
        <v>0</v>
      </c>
      <c r="AH892" s="54">
        <f t="shared" si="525"/>
        <v>0</v>
      </c>
      <c r="AI892" s="54">
        <f t="shared" si="525"/>
        <v>0</v>
      </c>
      <c r="AJ892" s="54"/>
      <c r="AK892" s="54"/>
      <c r="AL892" s="54"/>
      <c r="AM892" s="54"/>
      <c r="AN892" s="54"/>
      <c r="AO892" s="54"/>
      <c r="AP892" s="54">
        <f t="shared" si="525"/>
        <v>0</v>
      </c>
      <c r="AQ892" s="54">
        <f t="shared" si="525"/>
        <v>0</v>
      </c>
      <c r="AR892" s="49">
        <f t="shared" si="507"/>
        <v>0</v>
      </c>
      <c r="AS892" s="1" t="b">
        <f>SUM(K891:Z891)=AR891</f>
        <v>1</v>
      </c>
      <c r="AT892" s="46"/>
      <c r="AU892" s="46"/>
      <c r="AV892" s="46"/>
      <c r="AW892" s="46"/>
      <c r="AX892" s="46"/>
      <c r="AY892" s="46"/>
    </row>
    <row r="893" spans="4:51" s="1" customFormat="1" ht="15.75" hidden="1">
      <c r="D893" s="51"/>
      <c r="E893" s="52" t="s">
        <v>23</v>
      </c>
      <c r="F893" s="49"/>
      <c r="G893" s="49"/>
      <c r="H893" s="49"/>
      <c r="I893" s="49"/>
      <c r="J893" s="49"/>
      <c r="K893" s="53">
        <f aca="true" t="shared" si="526" ref="K893:AQ893">ROUND((K891*K$3/100),1)</f>
        <v>0</v>
      </c>
      <c r="L893" s="54">
        <f t="shared" si="526"/>
        <v>0</v>
      </c>
      <c r="M893" s="54"/>
      <c r="N893" s="54">
        <f t="shared" si="526"/>
        <v>0</v>
      </c>
      <c r="O893" s="54">
        <f t="shared" si="526"/>
        <v>0</v>
      </c>
      <c r="P893" s="54">
        <f t="shared" si="526"/>
        <v>0</v>
      </c>
      <c r="Q893" s="54">
        <f t="shared" si="526"/>
        <v>0</v>
      </c>
      <c r="R893" s="54">
        <f t="shared" si="526"/>
        <v>0</v>
      </c>
      <c r="S893" s="54">
        <f t="shared" si="526"/>
        <v>0</v>
      </c>
      <c r="T893" s="54">
        <f t="shared" si="526"/>
        <v>0</v>
      </c>
      <c r="U893" s="54">
        <f t="shared" si="526"/>
        <v>0</v>
      </c>
      <c r="V893" s="54"/>
      <c r="W893" s="54"/>
      <c r="X893" s="54">
        <f t="shared" si="526"/>
        <v>0</v>
      </c>
      <c r="Y893" s="54">
        <f t="shared" si="526"/>
        <v>0</v>
      </c>
      <c r="Z893" s="54">
        <f t="shared" si="526"/>
        <v>0</v>
      </c>
      <c r="AA893" s="54">
        <f t="shared" si="526"/>
        <v>0</v>
      </c>
      <c r="AB893" s="54">
        <f t="shared" si="526"/>
        <v>0</v>
      </c>
      <c r="AC893" s="54">
        <f t="shared" si="526"/>
        <v>0</v>
      </c>
      <c r="AD893" s="54">
        <f t="shared" si="526"/>
        <v>0</v>
      </c>
      <c r="AE893" s="54">
        <f t="shared" si="526"/>
        <v>0</v>
      </c>
      <c r="AF893" s="54">
        <f t="shared" si="526"/>
        <v>0</v>
      </c>
      <c r="AG893" s="54">
        <f t="shared" si="526"/>
        <v>0</v>
      </c>
      <c r="AH893" s="54">
        <f t="shared" si="526"/>
        <v>0</v>
      </c>
      <c r="AI893" s="54">
        <f t="shared" si="526"/>
        <v>0</v>
      </c>
      <c r="AJ893" s="54"/>
      <c r="AK893" s="54"/>
      <c r="AL893" s="54"/>
      <c r="AM893" s="54"/>
      <c r="AN893" s="54"/>
      <c r="AO893" s="54"/>
      <c r="AP893" s="54">
        <f t="shared" si="526"/>
        <v>0</v>
      </c>
      <c r="AQ893" s="54">
        <f t="shared" si="526"/>
        <v>0</v>
      </c>
      <c r="AR893" s="49">
        <f t="shared" si="507"/>
        <v>0</v>
      </c>
      <c r="AT893" s="46"/>
      <c r="AU893" s="46"/>
      <c r="AV893" s="46"/>
      <c r="AW893" s="46"/>
      <c r="AX893" s="46"/>
      <c r="AY893" s="46"/>
    </row>
    <row r="894" spans="4:51" s="1" customFormat="1" ht="15.75" hidden="1">
      <c r="D894" s="51"/>
      <c r="E894" s="52" t="s">
        <v>24</v>
      </c>
      <c r="F894" s="49"/>
      <c r="G894" s="49"/>
      <c r="H894" s="49"/>
      <c r="I894" s="49"/>
      <c r="J894" s="49"/>
      <c r="K894" s="53">
        <f aca="true" t="shared" si="527" ref="K894:AQ894">ROUND((K891*K$4/100),1)</f>
        <v>0</v>
      </c>
      <c r="L894" s="54">
        <f t="shared" si="527"/>
        <v>0</v>
      </c>
      <c r="M894" s="54"/>
      <c r="N894" s="54">
        <f t="shared" si="527"/>
        <v>0</v>
      </c>
      <c r="O894" s="54">
        <f t="shared" si="527"/>
        <v>0</v>
      </c>
      <c r="P894" s="54">
        <f t="shared" si="527"/>
        <v>0</v>
      </c>
      <c r="Q894" s="54">
        <f t="shared" si="527"/>
        <v>0</v>
      </c>
      <c r="R894" s="54">
        <f t="shared" si="527"/>
        <v>0</v>
      </c>
      <c r="S894" s="54">
        <f t="shared" si="527"/>
        <v>0</v>
      </c>
      <c r="T894" s="54">
        <f t="shared" si="527"/>
        <v>0</v>
      </c>
      <c r="U894" s="54">
        <f t="shared" si="527"/>
        <v>0</v>
      </c>
      <c r="V894" s="54"/>
      <c r="W894" s="54"/>
      <c r="X894" s="54">
        <f t="shared" si="527"/>
        <v>0</v>
      </c>
      <c r="Y894" s="54">
        <f t="shared" si="527"/>
        <v>0</v>
      </c>
      <c r="Z894" s="54">
        <f t="shared" si="527"/>
        <v>0</v>
      </c>
      <c r="AA894" s="54">
        <f t="shared" si="527"/>
        <v>0</v>
      </c>
      <c r="AB894" s="54">
        <f t="shared" si="527"/>
        <v>0</v>
      </c>
      <c r="AC894" s="54">
        <f t="shared" si="527"/>
        <v>0</v>
      </c>
      <c r="AD894" s="54">
        <f t="shared" si="527"/>
        <v>0</v>
      </c>
      <c r="AE894" s="54">
        <f t="shared" si="527"/>
        <v>0</v>
      </c>
      <c r="AF894" s="54">
        <f t="shared" si="527"/>
        <v>0</v>
      </c>
      <c r="AG894" s="54">
        <f t="shared" si="527"/>
        <v>0</v>
      </c>
      <c r="AH894" s="54">
        <f t="shared" si="527"/>
        <v>0</v>
      </c>
      <c r="AI894" s="54">
        <f t="shared" si="527"/>
        <v>0</v>
      </c>
      <c r="AJ894" s="54"/>
      <c r="AK894" s="54"/>
      <c r="AL894" s="54"/>
      <c r="AM894" s="54"/>
      <c r="AN894" s="54"/>
      <c r="AO894" s="54"/>
      <c r="AP894" s="54">
        <f t="shared" si="527"/>
        <v>0</v>
      </c>
      <c r="AQ894" s="54">
        <f t="shared" si="527"/>
        <v>0</v>
      </c>
      <c r="AR894" s="49">
        <f t="shared" si="507"/>
        <v>0</v>
      </c>
      <c r="AT894" s="46"/>
      <c r="AU894" s="46"/>
      <c r="AV894" s="46"/>
      <c r="AW894" s="46"/>
      <c r="AX894" s="46"/>
      <c r="AY894" s="46"/>
    </row>
    <row r="895" spans="4:51" s="1" customFormat="1" ht="15.75" hidden="1">
      <c r="D895" s="51" t="s">
        <v>25</v>
      </c>
      <c r="E895" s="52" t="s">
        <v>26</v>
      </c>
      <c r="F895" s="49"/>
      <c r="G895" s="49"/>
      <c r="H895" s="49"/>
      <c r="I895" s="49"/>
      <c r="J895" s="49"/>
      <c r="K895" s="53">
        <f aca="true" t="shared" si="528" ref="K895:AQ895">K891-K892-K893-K894</f>
        <v>0</v>
      </c>
      <c r="L895" s="54">
        <f t="shared" si="528"/>
        <v>0</v>
      </c>
      <c r="M895" s="54"/>
      <c r="N895" s="54">
        <f t="shared" si="528"/>
        <v>0</v>
      </c>
      <c r="O895" s="54">
        <f t="shared" si="528"/>
        <v>0</v>
      </c>
      <c r="P895" s="54">
        <f t="shared" si="528"/>
        <v>0</v>
      </c>
      <c r="Q895" s="54">
        <f t="shared" si="528"/>
        <v>0</v>
      </c>
      <c r="R895" s="54">
        <f t="shared" si="528"/>
        <v>0</v>
      </c>
      <c r="S895" s="54">
        <f t="shared" si="528"/>
        <v>0</v>
      </c>
      <c r="T895" s="54">
        <f t="shared" si="528"/>
        <v>0</v>
      </c>
      <c r="U895" s="54">
        <f t="shared" si="528"/>
        <v>0</v>
      </c>
      <c r="V895" s="54"/>
      <c r="W895" s="54"/>
      <c r="X895" s="54">
        <f t="shared" si="528"/>
        <v>0</v>
      </c>
      <c r="Y895" s="54">
        <f t="shared" si="528"/>
        <v>0</v>
      </c>
      <c r="Z895" s="54">
        <f t="shared" si="528"/>
        <v>0</v>
      </c>
      <c r="AA895" s="54">
        <f t="shared" si="528"/>
        <v>0</v>
      </c>
      <c r="AB895" s="54">
        <f t="shared" si="528"/>
        <v>0</v>
      </c>
      <c r="AC895" s="54">
        <f t="shared" si="528"/>
        <v>0</v>
      </c>
      <c r="AD895" s="54">
        <f t="shared" si="528"/>
        <v>0</v>
      </c>
      <c r="AE895" s="54">
        <f t="shared" si="528"/>
        <v>0</v>
      </c>
      <c r="AF895" s="54">
        <f t="shared" si="528"/>
        <v>0</v>
      </c>
      <c r="AG895" s="54">
        <f t="shared" si="528"/>
        <v>0</v>
      </c>
      <c r="AH895" s="54">
        <f t="shared" si="528"/>
        <v>0</v>
      </c>
      <c r="AI895" s="54">
        <f t="shared" si="528"/>
        <v>0</v>
      </c>
      <c r="AJ895" s="54"/>
      <c r="AK895" s="54"/>
      <c r="AL895" s="54"/>
      <c r="AM895" s="54"/>
      <c r="AN895" s="54"/>
      <c r="AO895" s="54"/>
      <c r="AP895" s="54">
        <f t="shared" si="528"/>
        <v>0</v>
      </c>
      <c r="AQ895" s="54">
        <f t="shared" si="528"/>
        <v>0</v>
      </c>
      <c r="AR895" s="49">
        <f t="shared" si="507"/>
        <v>0</v>
      </c>
      <c r="AT895" s="46"/>
      <c r="AU895" s="46"/>
      <c r="AV895" s="46"/>
      <c r="AW895" s="46"/>
      <c r="AX895" s="46"/>
      <c r="AY895" s="46"/>
    </row>
    <row r="896" spans="4:51" ht="15.75" hidden="1">
      <c r="D896" s="41"/>
      <c r="E896" s="49"/>
      <c r="F896" s="58"/>
      <c r="G896" s="58"/>
      <c r="H896" s="58"/>
      <c r="I896" s="58"/>
      <c r="J896" s="58"/>
      <c r="K896" s="55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  <c r="AA896" s="56"/>
      <c r="AB896" s="56"/>
      <c r="AC896" s="56"/>
      <c r="AD896" s="56"/>
      <c r="AE896" s="56"/>
      <c r="AF896" s="56"/>
      <c r="AG896" s="56"/>
      <c r="AH896" s="56"/>
      <c r="AI896" s="56"/>
      <c r="AJ896" s="56"/>
      <c r="AK896" s="56"/>
      <c r="AL896" s="56"/>
      <c r="AM896" s="56"/>
      <c r="AN896" s="56"/>
      <c r="AO896" s="56"/>
      <c r="AP896" s="56"/>
      <c r="AQ896" s="56"/>
      <c r="AR896" s="49">
        <f t="shared" si="507"/>
        <v>0</v>
      </c>
      <c r="AT896" s="46"/>
      <c r="AU896" s="46"/>
      <c r="AV896" s="46"/>
      <c r="AW896" s="46"/>
      <c r="AX896" s="46"/>
      <c r="AY896" s="46"/>
    </row>
    <row r="897" spans="4:51" ht="15.75" hidden="1">
      <c r="D897" s="41"/>
      <c r="E897" s="49"/>
      <c r="F897" s="58"/>
      <c r="G897" s="58"/>
      <c r="H897" s="58"/>
      <c r="I897" s="58"/>
      <c r="J897" s="58"/>
      <c r="K897" s="55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  <c r="AA897" s="56"/>
      <c r="AB897" s="56"/>
      <c r="AC897" s="56"/>
      <c r="AD897" s="56"/>
      <c r="AE897" s="56"/>
      <c r="AF897" s="56"/>
      <c r="AG897" s="56"/>
      <c r="AH897" s="56"/>
      <c r="AI897" s="56"/>
      <c r="AJ897" s="56"/>
      <c r="AK897" s="56"/>
      <c r="AL897" s="56"/>
      <c r="AM897" s="56"/>
      <c r="AN897" s="56"/>
      <c r="AO897" s="56"/>
      <c r="AP897" s="56"/>
      <c r="AQ897" s="56"/>
      <c r="AR897" s="49">
        <f t="shared" si="507"/>
        <v>0</v>
      </c>
      <c r="AT897" s="46"/>
      <c r="AU897" s="46"/>
      <c r="AV897" s="46"/>
      <c r="AW897" s="46"/>
      <c r="AX897" s="46"/>
      <c r="AY897" s="46"/>
    </row>
    <row r="898" spans="4:51" ht="30" customHeight="1" hidden="1">
      <c r="D898" s="67">
        <v>70732</v>
      </c>
      <c r="E898" s="48" t="s">
        <v>145</v>
      </c>
      <c r="F898" s="49"/>
      <c r="G898" s="49"/>
      <c r="H898" s="49"/>
      <c r="I898" s="49"/>
      <c r="J898" s="49"/>
      <c r="K898" s="50">
        <v>0</v>
      </c>
      <c r="L898" s="49">
        <v>0</v>
      </c>
      <c r="M898" s="49"/>
      <c r="N898" s="49">
        <v>0</v>
      </c>
      <c r="O898" s="49">
        <v>0</v>
      </c>
      <c r="P898" s="49">
        <v>0</v>
      </c>
      <c r="Q898" s="49">
        <v>0</v>
      </c>
      <c r="R898" s="49">
        <v>0</v>
      </c>
      <c r="S898" s="49">
        <v>0</v>
      </c>
      <c r="T898" s="49">
        <v>0</v>
      </c>
      <c r="U898" s="49">
        <v>0</v>
      </c>
      <c r="V898" s="49"/>
      <c r="W898" s="49">
        <v>0</v>
      </c>
      <c r="X898" s="49">
        <v>0</v>
      </c>
      <c r="Y898" s="49">
        <v>0</v>
      </c>
      <c r="Z898" s="49">
        <v>0</v>
      </c>
      <c r="AA898" s="49">
        <v>0</v>
      </c>
      <c r="AB898" s="49">
        <v>0</v>
      </c>
      <c r="AC898" s="49">
        <v>0</v>
      </c>
      <c r="AD898" s="49">
        <v>0</v>
      </c>
      <c r="AE898" s="49">
        <v>0</v>
      </c>
      <c r="AF898" s="49">
        <v>0</v>
      </c>
      <c r="AG898" s="49">
        <v>0</v>
      </c>
      <c r="AH898" s="49">
        <v>0</v>
      </c>
      <c r="AI898" s="49">
        <v>0</v>
      </c>
      <c r="AJ898" s="49"/>
      <c r="AK898" s="49"/>
      <c r="AL898" s="49"/>
      <c r="AM898" s="49"/>
      <c r="AN898" s="49"/>
      <c r="AO898" s="49"/>
      <c r="AP898" s="49">
        <v>0</v>
      </c>
      <c r="AQ898" s="49">
        <v>0</v>
      </c>
      <c r="AR898" s="49">
        <f t="shared" si="507"/>
        <v>0</v>
      </c>
      <c r="AT898" s="46"/>
      <c r="AU898" s="46"/>
      <c r="AV898" s="46"/>
      <c r="AW898" s="46"/>
      <c r="AX898" s="46"/>
      <c r="AY898" s="46"/>
    </row>
    <row r="899" spans="4:51" s="1" customFormat="1" ht="15.75" hidden="1">
      <c r="D899" s="51"/>
      <c r="E899" s="52" t="s">
        <v>22</v>
      </c>
      <c r="F899" s="49"/>
      <c r="G899" s="49"/>
      <c r="H899" s="49"/>
      <c r="I899" s="49"/>
      <c r="J899" s="49"/>
      <c r="K899" s="53">
        <f aca="true" t="shared" si="529" ref="K899:AQ899">ROUND((K898*K$2/100),1)</f>
        <v>0</v>
      </c>
      <c r="L899" s="54">
        <f t="shared" si="529"/>
        <v>0</v>
      </c>
      <c r="M899" s="54"/>
      <c r="N899" s="54">
        <f t="shared" si="529"/>
        <v>0</v>
      </c>
      <c r="O899" s="54">
        <f t="shared" si="529"/>
        <v>0</v>
      </c>
      <c r="P899" s="54">
        <f t="shared" si="529"/>
        <v>0</v>
      </c>
      <c r="Q899" s="54">
        <f t="shared" si="529"/>
        <v>0</v>
      </c>
      <c r="R899" s="54">
        <f t="shared" si="529"/>
        <v>0</v>
      </c>
      <c r="S899" s="54">
        <f t="shared" si="529"/>
        <v>0</v>
      </c>
      <c r="T899" s="54">
        <f t="shared" si="529"/>
        <v>0</v>
      </c>
      <c r="U899" s="54">
        <f t="shared" si="529"/>
        <v>0</v>
      </c>
      <c r="V899" s="54"/>
      <c r="W899" s="54"/>
      <c r="X899" s="54">
        <f t="shared" si="529"/>
        <v>0</v>
      </c>
      <c r="Y899" s="54">
        <f t="shared" si="529"/>
        <v>0</v>
      </c>
      <c r="Z899" s="54">
        <f t="shared" si="529"/>
        <v>0</v>
      </c>
      <c r="AA899" s="54">
        <f t="shared" si="529"/>
        <v>0</v>
      </c>
      <c r="AB899" s="54">
        <f t="shared" si="529"/>
        <v>0</v>
      </c>
      <c r="AC899" s="54">
        <f t="shared" si="529"/>
        <v>0</v>
      </c>
      <c r="AD899" s="54">
        <f t="shared" si="529"/>
        <v>0</v>
      </c>
      <c r="AE899" s="54">
        <f t="shared" si="529"/>
        <v>0</v>
      </c>
      <c r="AF899" s="54">
        <f t="shared" si="529"/>
        <v>0</v>
      </c>
      <c r="AG899" s="54">
        <f t="shared" si="529"/>
        <v>0</v>
      </c>
      <c r="AH899" s="54">
        <f t="shared" si="529"/>
        <v>0</v>
      </c>
      <c r="AI899" s="54">
        <f t="shared" si="529"/>
        <v>0</v>
      </c>
      <c r="AJ899" s="54"/>
      <c r="AK899" s="54"/>
      <c r="AL899" s="54"/>
      <c r="AM899" s="54"/>
      <c r="AN899" s="54"/>
      <c r="AO899" s="54"/>
      <c r="AP899" s="54">
        <f t="shared" si="529"/>
        <v>0</v>
      </c>
      <c r="AQ899" s="54">
        <f t="shared" si="529"/>
        <v>0</v>
      </c>
      <c r="AR899" s="49">
        <f t="shared" si="507"/>
        <v>0</v>
      </c>
      <c r="AS899" s="1" t="b">
        <f>SUM(K898:Z898)=AR898</f>
        <v>1</v>
      </c>
      <c r="AT899" s="46"/>
      <c r="AU899" s="46"/>
      <c r="AV899" s="46"/>
      <c r="AW899" s="46"/>
      <c r="AX899" s="46"/>
      <c r="AY899" s="46"/>
    </row>
    <row r="900" spans="4:51" s="1" customFormat="1" ht="15.75" hidden="1">
      <c r="D900" s="51"/>
      <c r="E900" s="52" t="s">
        <v>23</v>
      </c>
      <c r="F900" s="49"/>
      <c r="G900" s="49"/>
      <c r="H900" s="49"/>
      <c r="I900" s="49"/>
      <c r="J900" s="49"/>
      <c r="K900" s="53">
        <f aca="true" t="shared" si="530" ref="K900:AQ900">ROUND((K898*K$3/100),1)</f>
        <v>0</v>
      </c>
      <c r="L900" s="54">
        <f t="shared" si="530"/>
        <v>0</v>
      </c>
      <c r="M900" s="54"/>
      <c r="N900" s="54">
        <f t="shared" si="530"/>
        <v>0</v>
      </c>
      <c r="O900" s="54">
        <f t="shared" si="530"/>
        <v>0</v>
      </c>
      <c r="P900" s="54">
        <f t="shared" si="530"/>
        <v>0</v>
      </c>
      <c r="Q900" s="54">
        <f t="shared" si="530"/>
        <v>0</v>
      </c>
      <c r="R900" s="54">
        <f t="shared" si="530"/>
        <v>0</v>
      </c>
      <c r="S900" s="54">
        <f t="shared" si="530"/>
        <v>0</v>
      </c>
      <c r="T900" s="54">
        <f t="shared" si="530"/>
        <v>0</v>
      </c>
      <c r="U900" s="54">
        <f t="shared" si="530"/>
        <v>0</v>
      </c>
      <c r="V900" s="54"/>
      <c r="W900" s="54"/>
      <c r="X900" s="54">
        <f t="shared" si="530"/>
        <v>0</v>
      </c>
      <c r="Y900" s="54">
        <f t="shared" si="530"/>
        <v>0</v>
      </c>
      <c r="Z900" s="54">
        <f t="shared" si="530"/>
        <v>0</v>
      </c>
      <c r="AA900" s="54">
        <f t="shared" si="530"/>
        <v>0</v>
      </c>
      <c r="AB900" s="54">
        <f t="shared" si="530"/>
        <v>0</v>
      </c>
      <c r="AC900" s="54">
        <f t="shared" si="530"/>
        <v>0</v>
      </c>
      <c r="AD900" s="54">
        <f t="shared" si="530"/>
        <v>0</v>
      </c>
      <c r="AE900" s="54">
        <f t="shared" si="530"/>
        <v>0</v>
      </c>
      <c r="AF900" s="54">
        <f t="shared" si="530"/>
        <v>0</v>
      </c>
      <c r="AG900" s="54">
        <f t="shared" si="530"/>
        <v>0</v>
      </c>
      <c r="AH900" s="54">
        <f t="shared" si="530"/>
        <v>0</v>
      </c>
      <c r="AI900" s="54">
        <f t="shared" si="530"/>
        <v>0</v>
      </c>
      <c r="AJ900" s="54"/>
      <c r="AK900" s="54"/>
      <c r="AL900" s="54"/>
      <c r="AM900" s="54"/>
      <c r="AN900" s="54"/>
      <c r="AO900" s="54"/>
      <c r="AP900" s="54">
        <f t="shared" si="530"/>
        <v>0</v>
      </c>
      <c r="AQ900" s="54">
        <f t="shared" si="530"/>
        <v>0</v>
      </c>
      <c r="AR900" s="49">
        <f t="shared" si="507"/>
        <v>0</v>
      </c>
      <c r="AT900" s="46"/>
      <c r="AU900" s="46"/>
      <c r="AV900" s="46"/>
      <c r="AW900" s="46"/>
      <c r="AX900" s="46"/>
      <c r="AY900" s="46"/>
    </row>
    <row r="901" spans="4:51" s="1" customFormat="1" ht="15.75" hidden="1">
      <c r="D901" s="51"/>
      <c r="E901" s="52" t="s">
        <v>24</v>
      </c>
      <c r="F901" s="49"/>
      <c r="G901" s="49"/>
      <c r="H901" s="49"/>
      <c r="I901" s="49"/>
      <c r="J901" s="49"/>
      <c r="K901" s="53">
        <f aca="true" t="shared" si="531" ref="K901:AQ901">ROUND((K898*K$4/100),1)</f>
        <v>0</v>
      </c>
      <c r="L901" s="54">
        <f t="shared" si="531"/>
        <v>0</v>
      </c>
      <c r="M901" s="54"/>
      <c r="N901" s="54">
        <f t="shared" si="531"/>
        <v>0</v>
      </c>
      <c r="O901" s="54">
        <f t="shared" si="531"/>
        <v>0</v>
      </c>
      <c r="P901" s="54">
        <f t="shared" si="531"/>
        <v>0</v>
      </c>
      <c r="Q901" s="54">
        <f t="shared" si="531"/>
        <v>0</v>
      </c>
      <c r="R901" s="54">
        <f t="shared" si="531"/>
        <v>0</v>
      </c>
      <c r="S901" s="54">
        <f t="shared" si="531"/>
        <v>0</v>
      </c>
      <c r="T901" s="54">
        <f t="shared" si="531"/>
        <v>0</v>
      </c>
      <c r="U901" s="54">
        <f t="shared" si="531"/>
        <v>0</v>
      </c>
      <c r="V901" s="54"/>
      <c r="W901" s="54"/>
      <c r="X901" s="54">
        <f t="shared" si="531"/>
        <v>0</v>
      </c>
      <c r="Y901" s="54">
        <f t="shared" si="531"/>
        <v>0</v>
      </c>
      <c r="Z901" s="54">
        <f t="shared" si="531"/>
        <v>0</v>
      </c>
      <c r="AA901" s="54">
        <f t="shared" si="531"/>
        <v>0</v>
      </c>
      <c r="AB901" s="54">
        <f t="shared" si="531"/>
        <v>0</v>
      </c>
      <c r="AC901" s="54">
        <f t="shared" si="531"/>
        <v>0</v>
      </c>
      <c r="AD901" s="54">
        <f t="shared" si="531"/>
        <v>0</v>
      </c>
      <c r="AE901" s="54">
        <f t="shared" si="531"/>
        <v>0</v>
      </c>
      <c r="AF901" s="54">
        <f t="shared" si="531"/>
        <v>0</v>
      </c>
      <c r="AG901" s="54">
        <f t="shared" si="531"/>
        <v>0</v>
      </c>
      <c r="AH901" s="54">
        <f t="shared" si="531"/>
        <v>0</v>
      </c>
      <c r="AI901" s="54">
        <f t="shared" si="531"/>
        <v>0</v>
      </c>
      <c r="AJ901" s="54"/>
      <c r="AK901" s="54"/>
      <c r="AL901" s="54"/>
      <c r="AM901" s="54"/>
      <c r="AN901" s="54"/>
      <c r="AO901" s="54"/>
      <c r="AP901" s="54">
        <f t="shared" si="531"/>
        <v>0</v>
      </c>
      <c r="AQ901" s="54">
        <f t="shared" si="531"/>
        <v>0</v>
      </c>
      <c r="AR901" s="49">
        <f t="shared" si="507"/>
        <v>0</v>
      </c>
      <c r="AT901" s="46"/>
      <c r="AU901" s="46"/>
      <c r="AV901" s="46"/>
      <c r="AW901" s="46"/>
      <c r="AX901" s="46"/>
      <c r="AY901" s="46"/>
    </row>
    <row r="902" spans="4:51" s="1" customFormat="1" ht="15.75" hidden="1">
      <c r="D902" s="51" t="s">
        <v>25</v>
      </c>
      <c r="E902" s="52" t="s">
        <v>26</v>
      </c>
      <c r="F902" s="49"/>
      <c r="G902" s="49"/>
      <c r="H902" s="49"/>
      <c r="I902" s="49"/>
      <c r="J902" s="49"/>
      <c r="K902" s="53">
        <f aca="true" t="shared" si="532" ref="K902:AQ902">K898-K899-K900-K901</f>
        <v>0</v>
      </c>
      <c r="L902" s="54">
        <f t="shared" si="532"/>
        <v>0</v>
      </c>
      <c r="M902" s="54"/>
      <c r="N902" s="54">
        <f t="shared" si="532"/>
        <v>0</v>
      </c>
      <c r="O902" s="54">
        <f t="shared" si="532"/>
        <v>0</v>
      </c>
      <c r="P902" s="54">
        <f t="shared" si="532"/>
        <v>0</v>
      </c>
      <c r="Q902" s="54">
        <f t="shared" si="532"/>
        <v>0</v>
      </c>
      <c r="R902" s="54">
        <f t="shared" si="532"/>
        <v>0</v>
      </c>
      <c r="S902" s="54">
        <f t="shared" si="532"/>
        <v>0</v>
      </c>
      <c r="T902" s="54">
        <f t="shared" si="532"/>
        <v>0</v>
      </c>
      <c r="U902" s="54">
        <f t="shared" si="532"/>
        <v>0</v>
      </c>
      <c r="V902" s="54"/>
      <c r="W902" s="54"/>
      <c r="X902" s="54">
        <f t="shared" si="532"/>
        <v>0</v>
      </c>
      <c r="Y902" s="54">
        <f t="shared" si="532"/>
        <v>0</v>
      </c>
      <c r="Z902" s="54">
        <f t="shared" si="532"/>
        <v>0</v>
      </c>
      <c r="AA902" s="54">
        <f t="shared" si="532"/>
        <v>0</v>
      </c>
      <c r="AB902" s="54">
        <f t="shared" si="532"/>
        <v>0</v>
      </c>
      <c r="AC902" s="54">
        <f t="shared" si="532"/>
        <v>0</v>
      </c>
      <c r="AD902" s="54">
        <f t="shared" si="532"/>
        <v>0</v>
      </c>
      <c r="AE902" s="54">
        <f t="shared" si="532"/>
        <v>0</v>
      </c>
      <c r="AF902" s="54">
        <f t="shared" si="532"/>
        <v>0</v>
      </c>
      <c r="AG902" s="54">
        <f t="shared" si="532"/>
        <v>0</v>
      </c>
      <c r="AH902" s="54">
        <f t="shared" si="532"/>
        <v>0</v>
      </c>
      <c r="AI902" s="54">
        <f t="shared" si="532"/>
        <v>0</v>
      </c>
      <c r="AJ902" s="54"/>
      <c r="AK902" s="54"/>
      <c r="AL902" s="54"/>
      <c r="AM902" s="54"/>
      <c r="AN902" s="54"/>
      <c r="AO902" s="54"/>
      <c r="AP902" s="54">
        <f t="shared" si="532"/>
        <v>0</v>
      </c>
      <c r="AQ902" s="54">
        <f t="shared" si="532"/>
        <v>0</v>
      </c>
      <c r="AR902" s="49">
        <f t="shared" si="507"/>
        <v>0</v>
      </c>
      <c r="AT902" s="46"/>
      <c r="AU902" s="46"/>
      <c r="AV902" s="46"/>
      <c r="AW902" s="46"/>
      <c r="AX902" s="46"/>
      <c r="AY902" s="46"/>
    </row>
    <row r="903" spans="4:51" ht="15.75" hidden="1">
      <c r="D903" s="41"/>
      <c r="E903" s="49"/>
      <c r="F903" s="58"/>
      <c r="G903" s="58"/>
      <c r="H903" s="58"/>
      <c r="I903" s="58"/>
      <c r="J903" s="58"/>
      <c r="K903" s="55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  <c r="AA903" s="56"/>
      <c r="AB903" s="56"/>
      <c r="AC903" s="56"/>
      <c r="AD903" s="56"/>
      <c r="AE903" s="56"/>
      <c r="AF903" s="56"/>
      <c r="AG903" s="56"/>
      <c r="AH903" s="56"/>
      <c r="AI903" s="56"/>
      <c r="AJ903" s="56"/>
      <c r="AK903" s="56"/>
      <c r="AL903" s="56"/>
      <c r="AM903" s="56"/>
      <c r="AN903" s="56"/>
      <c r="AO903" s="56"/>
      <c r="AP903" s="56"/>
      <c r="AQ903" s="56"/>
      <c r="AR903" s="49">
        <f t="shared" si="507"/>
        <v>0</v>
      </c>
      <c r="AT903" s="46"/>
      <c r="AU903" s="46"/>
      <c r="AV903" s="46"/>
      <c r="AW903" s="46"/>
      <c r="AX903" s="46"/>
      <c r="AY903" s="46"/>
    </row>
    <row r="904" spans="4:51" ht="15.75" hidden="1">
      <c r="D904" s="41"/>
      <c r="E904" s="49"/>
      <c r="F904" s="58"/>
      <c r="G904" s="58"/>
      <c r="H904" s="58"/>
      <c r="I904" s="58"/>
      <c r="J904" s="58"/>
      <c r="K904" s="55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  <c r="AA904" s="56"/>
      <c r="AB904" s="56"/>
      <c r="AC904" s="56"/>
      <c r="AD904" s="56"/>
      <c r="AE904" s="56"/>
      <c r="AF904" s="56"/>
      <c r="AG904" s="56"/>
      <c r="AH904" s="56"/>
      <c r="AI904" s="56"/>
      <c r="AJ904" s="56"/>
      <c r="AK904" s="56"/>
      <c r="AL904" s="56"/>
      <c r="AM904" s="56"/>
      <c r="AN904" s="56"/>
      <c r="AO904" s="56"/>
      <c r="AP904" s="56"/>
      <c r="AQ904" s="56"/>
      <c r="AR904" s="49">
        <f t="shared" si="507"/>
        <v>0</v>
      </c>
      <c r="AT904" s="46"/>
      <c r="AU904" s="46"/>
      <c r="AV904" s="46"/>
      <c r="AW904" s="46"/>
      <c r="AX904" s="46"/>
      <c r="AY904" s="46"/>
    </row>
    <row r="905" spans="4:51" ht="42.75" customHeight="1" hidden="1">
      <c r="D905" s="67">
        <v>70732</v>
      </c>
      <c r="E905" s="48" t="s">
        <v>146</v>
      </c>
      <c r="F905" s="49"/>
      <c r="G905" s="49"/>
      <c r="H905" s="49"/>
      <c r="I905" s="49"/>
      <c r="J905" s="49"/>
      <c r="K905" s="50">
        <v>0</v>
      </c>
      <c r="L905" s="49">
        <v>0</v>
      </c>
      <c r="M905" s="49"/>
      <c r="N905" s="49">
        <v>0</v>
      </c>
      <c r="O905" s="49">
        <v>0</v>
      </c>
      <c r="P905" s="49">
        <v>0</v>
      </c>
      <c r="Q905" s="49">
        <v>0</v>
      </c>
      <c r="R905" s="49">
        <v>0</v>
      </c>
      <c r="S905" s="49">
        <v>0</v>
      </c>
      <c r="T905" s="49">
        <v>0</v>
      </c>
      <c r="U905" s="49">
        <v>0</v>
      </c>
      <c r="V905" s="49"/>
      <c r="W905" s="49"/>
      <c r="X905" s="49">
        <v>0</v>
      </c>
      <c r="Y905" s="49">
        <v>0</v>
      </c>
      <c r="Z905" s="49">
        <v>0</v>
      </c>
      <c r="AA905" s="49">
        <v>0</v>
      </c>
      <c r="AB905" s="49">
        <v>0</v>
      </c>
      <c r="AC905" s="49">
        <v>0</v>
      </c>
      <c r="AD905" s="49">
        <v>0</v>
      </c>
      <c r="AE905" s="49">
        <v>0</v>
      </c>
      <c r="AF905" s="49">
        <v>0</v>
      </c>
      <c r="AG905" s="49">
        <v>0</v>
      </c>
      <c r="AH905" s="49">
        <v>0</v>
      </c>
      <c r="AI905" s="49">
        <v>0</v>
      </c>
      <c r="AJ905" s="49"/>
      <c r="AK905" s="49"/>
      <c r="AL905" s="49"/>
      <c r="AM905" s="49"/>
      <c r="AN905" s="49"/>
      <c r="AO905" s="49"/>
      <c r="AP905" s="49">
        <v>0</v>
      </c>
      <c r="AQ905" s="49">
        <v>0</v>
      </c>
      <c r="AR905" s="49">
        <f t="shared" si="507"/>
        <v>0</v>
      </c>
      <c r="AT905" s="46"/>
      <c r="AU905" s="46"/>
      <c r="AV905" s="46"/>
      <c r="AW905" s="46"/>
      <c r="AX905" s="46"/>
      <c r="AY905" s="46"/>
    </row>
    <row r="906" spans="4:51" s="1" customFormat="1" ht="15.75" hidden="1">
      <c r="D906" s="51"/>
      <c r="E906" s="52" t="s">
        <v>22</v>
      </c>
      <c r="F906" s="49"/>
      <c r="G906" s="49"/>
      <c r="H906" s="49"/>
      <c r="I906" s="49"/>
      <c r="J906" s="49"/>
      <c r="K906" s="53">
        <f aca="true" t="shared" si="533" ref="K906:AQ906">ROUND((K905*K$2/100),1)</f>
        <v>0</v>
      </c>
      <c r="L906" s="54">
        <f t="shared" si="533"/>
        <v>0</v>
      </c>
      <c r="M906" s="54"/>
      <c r="N906" s="54">
        <f t="shared" si="533"/>
        <v>0</v>
      </c>
      <c r="O906" s="54">
        <f t="shared" si="533"/>
        <v>0</v>
      </c>
      <c r="P906" s="54">
        <f t="shared" si="533"/>
        <v>0</v>
      </c>
      <c r="Q906" s="54">
        <f t="shared" si="533"/>
        <v>0</v>
      </c>
      <c r="R906" s="54">
        <f t="shared" si="533"/>
        <v>0</v>
      </c>
      <c r="S906" s="54">
        <f t="shared" si="533"/>
        <v>0</v>
      </c>
      <c r="T906" s="54">
        <f t="shared" si="533"/>
        <v>0</v>
      </c>
      <c r="U906" s="54">
        <f t="shared" si="533"/>
        <v>0</v>
      </c>
      <c r="V906" s="54"/>
      <c r="W906" s="54"/>
      <c r="X906" s="54">
        <f t="shared" si="533"/>
        <v>0</v>
      </c>
      <c r="Y906" s="54">
        <f t="shared" si="533"/>
        <v>0</v>
      </c>
      <c r="Z906" s="54">
        <f t="shared" si="533"/>
        <v>0</v>
      </c>
      <c r="AA906" s="54">
        <f t="shared" si="533"/>
        <v>0</v>
      </c>
      <c r="AB906" s="54">
        <f t="shared" si="533"/>
        <v>0</v>
      </c>
      <c r="AC906" s="54">
        <f t="shared" si="533"/>
        <v>0</v>
      </c>
      <c r="AD906" s="54">
        <f t="shared" si="533"/>
        <v>0</v>
      </c>
      <c r="AE906" s="54">
        <f t="shared" si="533"/>
        <v>0</v>
      </c>
      <c r="AF906" s="54">
        <f t="shared" si="533"/>
        <v>0</v>
      </c>
      <c r="AG906" s="54">
        <f t="shared" si="533"/>
        <v>0</v>
      </c>
      <c r="AH906" s="54">
        <f t="shared" si="533"/>
        <v>0</v>
      </c>
      <c r="AI906" s="54">
        <f t="shared" si="533"/>
        <v>0</v>
      </c>
      <c r="AJ906" s="54"/>
      <c r="AK906" s="54"/>
      <c r="AL906" s="54"/>
      <c r="AM906" s="54"/>
      <c r="AN906" s="54"/>
      <c r="AO906" s="54"/>
      <c r="AP906" s="54">
        <f t="shared" si="533"/>
        <v>0</v>
      </c>
      <c r="AQ906" s="54">
        <f t="shared" si="533"/>
        <v>0</v>
      </c>
      <c r="AR906" s="49">
        <f t="shared" si="507"/>
        <v>0</v>
      </c>
      <c r="AS906" s="1" t="b">
        <f>SUM(K905:Z905)=AR905</f>
        <v>1</v>
      </c>
      <c r="AT906" s="46"/>
      <c r="AU906" s="46"/>
      <c r="AV906" s="46"/>
      <c r="AW906" s="46"/>
      <c r="AX906" s="46"/>
      <c r="AY906" s="46"/>
    </row>
    <row r="907" spans="4:51" s="1" customFormat="1" ht="15.75" hidden="1">
      <c r="D907" s="51"/>
      <c r="E907" s="52" t="s">
        <v>23</v>
      </c>
      <c r="F907" s="49"/>
      <c r="G907" s="49"/>
      <c r="H907" s="49"/>
      <c r="I907" s="49"/>
      <c r="J907" s="49"/>
      <c r="K907" s="53">
        <f aca="true" t="shared" si="534" ref="K907:AQ907">ROUND((K905*K$3/100),1)</f>
        <v>0</v>
      </c>
      <c r="L907" s="54">
        <f t="shared" si="534"/>
        <v>0</v>
      </c>
      <c r="M907" s="54"/>
      <c r="N907" s="54">
        <f t="shared" si="534"/>
        <v>0</v>
      </c>
      <c r="O907" s="54">
        <f t="shared" si="534"/>
        <v>0</v>
      </c>
      <c r="P907" s="54">
        <f t="shared" si="534"/>
        <v>0</v>
      </c>
      <c r="Q907" s="54">
        <f t="shared" si="534"/>
        <v>0</v>
      </c>
      <c r="R907" s="54">
        <f t="shared" si="534"/>
        <v>0</v>
      </c>
      <c r="S907" s="54">
        <f t="shared" si="534"/>
        <v>0</v>
      </c>
      <c r="T907" s="54">
        <f t="shared" si="534"/>
        <v>0</v>
      </c>
      <c r="U907" s="54">
        <f t="shared" si="534"/>
        <v>0</v>
      </c>
      <c r="V907" s="54"/>
      <c r="W907" s="54"/>
      <c r="X907" s="54">
        <f t="shared" si="534"/>
        <v>0</v>
      </c>
      <c r="Y907" s="54">
        <f t="shared" si="534"/>
        <v>0</v>
      </c>
      <c r="Z907" s="54">
        <f t="shared" si="534"/>
        <v>0</v>
      </c>
      <c r="AA907" s="54">
        <f t="shared" si="534"/>
        <v>0</v>
      </c>
      <c r="AB907" s="54">
        <f t="shared" si="534"/>
        <v>0</v>
      </c>
      <c r="AC907" s="54">
        <f t="shared" si="534"/>
        <v>0</v>
      </c>
      <c r="AD907" s="54">
        <f t="shared" si="534"/>
        <v>0</v>
      </c>
      <c r="AE907" s="54">
        <f t="shared" si="534"/>
        <v>0</v>
      </c>
      <c r="AF907" s="54">
        <f t="shared" si="534"/>
        <v>0</v>
      </c>
      <c r="AG907" s="54">
        <f t="shared" si="534"/>
        <v>0</v>
      </c>
      <c r="AH907" s="54">
        <f t="shared" si="534"/>
        <v>0</v>
      </c>
      <c r="AI907" s="54">
        <f t="shared" si="534"/>
        <v>0</v>
      </c>
      <c r="AJ907" s="54"/>
      <c r="AK907" s="54"/>
      <c r="AL907" s="54"/>
      <c r="AM907" s="54"/>
      <c r="AN907" s="54"/>
      <c r="AO907" s="54"/>
      <c r="AP907" s="54">
        <f t="shared" si="534"/>
        <v>0</v>
      </c>
      <c r="AQ907" s="54">
        <f t="shared" si="534"/>
        <v>0</v>
      </c>
      <c r="AR907" s="49">
        <f t="shared" si="507"/>
        <v>0</v>
      </c>
      <c r="AT907" s="46"/>
      <c r="AU907" s="46"/>
      <c r="AV907" s="46"/>
      <c r="AW907" s="46"/>
      <c r="AX907" s="46"/>
      <c r="AY907" s="46"/>
    </row>
    <row r="908" spans="4:51" s="1" customFormat="1" ht="15.75" hidden="1">
      <c r="D908" s="51"/>
      <c r="E908" s="52" t="s">
        <v>24</v>
      </c>
      <c r="F908" s="49"/>
      <c r="G908" s="49"/>
      <c r="H908" s="49"/>
      <c r="I908" s="49"/>
      <c r="J908" s="49"/>
      <c r="K908" s="53">
        <f aca="true" t="shared" si="535" ref="K908:AQ908">ROUND((K905*K$4/100),1)</f>
        <v>0</v>
      </c>
      <c r="L908" s="54">
        <f t="shared" si="535"/>
        <v>0</v>
      </c>
      <c r="M908" s="54"/>
      <c r="N908" s="54">
        <f t="shared" si="535"/>
        <v>0</v>
      </c>
      <c r="O908" s="54">
        <f t="shared" si="535"/>
        <v>0</v>
      </c>
      <c r="P908" s="54">
        <f t="shared" si="535"/>
        <v>0</v>
      </c>
      <c r="Q908" s="54">
        <f t="shared" si="535"/>
        <v>0</v>
      </c>
      <c r="R908" s="54">
        <f t="shared" si="535"/>
        <v>0</v>
      </c>
      <c r="S908" s="54">
        <f t="shared" si="535"/>
        <v>0</v>
      </c>
      <c r="T908" s="54">
        <f t="shared" si="535"/>
        <v>0</v>
      </c>
      <c r="U908" s="54">
        <f t="shared" si="535"/>
        <v>0</v>
      </c>
      <c r="V908" s="54"/>
      <c r="W908" s="54"/>
      <c r="X908" s="54">
        <f t="shared" si="535"/>
        <v>0</v>
      </c>
      <c r="Y908" s="54">
        <f t="shared" si="535"/>
        <v>0</v>
      </c>
      <c r="Z908" s="54">
        <f t="shared" si="535"/>
        <v>0</v>
      </c>
      <c r="AA908" s="54">
        <f t="shared" si="535"/>
        <v>0</v>
      </c>
      <c r="AB908" s="54">
        <f t="shared" si="535"/>
        <v>0</v>
      </c>
      <c r="AC908" s="54">
        <f t="shared" si="535"/>
        <v>0</v>
      </c>
      <c r="AD908" s="54">
        <f t="shared" si="535"/>
        <v>0</v>
      </c>
      <c r="AE908" s="54">
        <f t="shared" si="535"/>
        <v>0</v>
      </c>
      <c r="AF908" s="54">
        <f t="shared" si="535"/>
        <v>0</v>
      </c>
      <c r="AG908" s="54">
        <f t="shared" si="535"/>
        <v>0</v>
      </c>
      <c r="AH908" s="54">
        <f t="shared" si="535"/>
        <v>0</v>
      </c>
      <c r="AI908" s="54">
        <f t="shared" si="535"/>
        <v>0</v>
      </c>
      <c r="AJ908" s="54"/>
      <c r="AK908" s="54"/>
      <c r="AL908" s="54"/>
      <c r="AM908" s="54"/>
      <c r="AN908" s="54"/>
      <c r="AO908" s="54"/>
      <c r="AP908" s="54">
        <f t="shared" si="535"/>
        <v>0</v>
      </c>
      <c r="AQ908" s="54">
        <f t="shared" si="535"/>
        <v>0</v>
      </c>
      <c r="AR908" s="49">
        <f t="shared" si="507"/>
        <v>0</v>
      </c>
      <c r="AT908" s="46"/>
      <c r="AU908" s="46"/>
      <c r="AV908" s="46"/>
      <c r="AW908" s="46"/>
      <c r="AX908" s="46"/>
      <c r="AY908" s="46"/>
    </row>
    <row r="909" spans="4:51" s="1" customFormat="1" ht="15.75" hidden="1">
      <c r="D909" s="51" t="s">
        <v>25</v>
      </c>
      <c r="E909" s="52" t="s">
        <v>26</v>
      </c>
      <c r="F909" s="49"/>
      <c r="G909" s="49"/>
      <c r="H909" s="49"/>
      <c r="I909" s="49"/>
      <c r="J909" s="49"/>
      <c r="K909" s="53">
        <f aca="true" t="shared" si="536" ref="K909:AQ909">K905-K906-K907-K908</f>
        <v>0</v>
      </c>
      <c r="L909" s="54">
        <f t="shared" si="536"/>
        <v>0</v>
      </c>
      <c r="M909" s="54"/>
      <c r="N909" s="54">
        <f t="shared" si="536"/>
        <v>0</v>
      </c>
      <c r="O909" s="54">
        <f t="shared" si="536"/>
        <v>0</v>
      </c>
      <c r="P909" s="54">
        <f t="shared" si="536"/>
        <v>0</v>
      </c>
      <c r="Q909" s="54">
        <f t="shared" si="536"/>
        <v>0</v>
      </c>
      <c r="R909" s="54">
        <f t="shared" si="536"/>
        <v>0</v>
      </c>
      <c r="S909" s="54">
        <f t="shared" si="536"/>
        <v>0</v>
      </c>
      <c r="T909" s="54">
        <f t="shared" si="536"/>
        <v>0</v>
      </c>
      <c r="U909" s="54">
        <f t="shared" si="536"/>
        <v>0</v>
      </c>
      <c r="V909" s="54"/>
      <c r="W909" s="54"/>
      <c r="X909" s="54">
        <f t="shared" si="536"/>
        <v>0</v>
      </c>
      <c r="Y909" s="54">
        <f t="shared" si="536"/>
        <v>0</v>
      </c>
      <c r="Z909" s="54">
        <f t="shared" si="536"/>
        <v>0</v>
      </c>
      <c r="AA909" s="54">
        <f t="shared" si="536"/>
        <v>0</v>
      </c>
      <c r="AB909" s="54">
        <f t="shared" si="536"/>
        <v>0</v>
      </c>
      <c r="AC909" s="54">
        <f t="shared" si="536"/>
        <v>0</v>
      </c>
      <c r="AD909" s="54">
        <f t="shared" si="536"/>
        <v>0</v>
      </c>
      <c r="AE909" s="54">
        <f t="shared" si="536"/>
        <v>0</v>
      </c>
      <c r="AF909" s="54">
        <f t="shared" si="536"/>
        <v>0</v>
      </c>
      <c r="AG909" s="54">
        <f t="shared" si="536"/>
        <v>0</v>
      </c>
      <c r="AH909" s="54">
        <f t="shared" si="536"/>
        <v>0</v>
      </c>
      <c r="AI909" s="54">
        <f t="shared" si="536"/>
        <v>0</v>
      </c>
      <c r="AJ909" s="54"/>
      <c r="AK909" s="54"/>
      <c r="AL909" s="54"/>
      <c r="AM909" s="54"/>
      <c r="AN909" s="54"/>
      <c r="AO909" s="54"/>
      <c r="AP909" s="54">
        <f t="shared" si="536"/>
        <v>0</v>
      </c>
      <c r="AQ909" s="54">
        <f t="shared" si="536"/>
        <v>0</v>
      </c>
      <c r="AR909" s="49">
        <f t="shared" si="507"/>
        <v>0</v>
      </c>
      <c r="AT909" s="46"/>
      <c r="AU909" s="46"/>
      <c r="AV909" s="46"/>
      <c r="AW909" s="46"/>
      <c r="AX909" s="46"/>
      <c r="AY909" s="46"/>
    </row>
    <row r="910" spans="4:51" ht="15.75" hidden="1">
      <c r="D910" s="41"/>
      <c r="E910" s="49"/>
      <c r="F910" s="58"/>
      <c r="G910" s="58"/>
      <c r="H910" s="58"/>
      <c r="I910" s="58"/>
      <c r="J910" s="58"/>
      <c r="K910" s="55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  <c r="AA910" s="56"/>
      <c r="AB910" s="56"/>
      <c r="AC910" s="56"/>
      <c r="AD910" s="56"/>
      <c r="AE910" s="56"/>
      <c r="AF910" s="56"/>
      <c r="AG910" s="56"/>
      <c r="AH910" s="56"/>
      <c r="AI910" s="56"/>
      <c r="AJ910" s="56"/>
      <c r="AK910" s="56"/>
      <c r="AL910" s="56"/>
      <c r="AM910" s="56"/>
      <c r="AN910" s="56"/>
      <c r="AO910" s="56"/>
      <c r="AP910" s="56"/>
      <c r="AQ910" s="56"/>
      <c r="AR910" s="49">
        <f t="shared" si="507"/>
        <v>0</v>
      </c>
      <c r="AT910" s="46"/>
      <c r="AU910" s="46"/>
      <c r="AV910" s="46"/>
      <c r="AW910" s="46"/>
      <c r="AX910" s="46"/>
      <c r="AY910" s="46"/>
    </row>
    <row r="911" spans="4:51" ht="15.75" hidden="1">
      <c r="D911" s="41"/>
      <c r="E911" s="49"/>
      <c r="F911" s="58"/>
      <c r="G911" s="58"/>
      <c r="H911" s="58"/>
      <c r="I911" s="58"/>
      <c r="J911" s="58"/>
      <c r="K911" s="55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  <c r="AA911" s="56"/>
      <c r="AB911" s="56"/>
      <c r="AC911" s="56"/>
      <c r="AD911" s="56"/>
      <c r="AE911" s="56"/>
      <c r="AF911" s="56"/>
      <c r="AG911" s="56"/>
      <c r="AH911" s="56"/>
      <c r="AI911" s="56"/>
      <c r="AJ911" s="56"/>
      <c r="AK911" s="56"/>
      <c r="AL911" s="56"/>
      <c r="AM911" s="56"/>
      <c r="AN911" s="56"/>
      <c r="AO911" s="56"/>
      <c r="AP911" s="56"/>
      <c r="AQ911" s="56"/>
      <c r="AR911" s="49">
        <f t="shared" si="507"/>
        <v>0</v>
      </c>
      <c r="AT911" s="46"/>
      <c r="AU911" s="46"/>
      <c r="AV911" s="46"/>
      <c r="AW911" s="46"/>
      <c r="AX911" s="46"/>
      <c r="AY911" s="46"/>
    </row>
    <row r="912" spans="4:51" ht="47.25" hidden="1">
      <c r="D912" s="67">
        <v>70732</v>
      </c>
      <c r="E912" s="48" t="s">
        <v>147</v>
      </c>
      <c r="F912" s="49"/>
      <c r="G912" s="49"/>
      <c r="H912" s="49"/>
      <c r="I912" s="49"/>
      <c r="J912" s="49"/>
      <c r="K912" s="50">
        <v>0</v>
      </c>
      <c r="L912" s="49">
        <v>0</v>
      </c>
      <c r="M912" s="49"/>
      <c r="N912" s="49">
        <v>0</v>
      </c>
      <c r="O912" s="49">
        <v>0</v>
      </c>
      <c r="P912" s="49">
        <v>0</v>
      </c>
      <c r="Q912" s="49">
        <v>0</v>
      </c>
      <c r="R912" s="49">
        <v>0</v>
      </c>
      <c r="S912" s="49">
        <v>0</v>
      </c>
      <c r="T912" s="49">
        <v>0</v>
      </c>
      <c r="U912" s="49">
        <v>0</v>
      </c>
      <c r="V912" s="49"/>
      <c r="W912" s="49"/>
      <c r="X912" s="49">
        <v>0</v>
      </c>
      <c r="Y912" s="49">
        <v>0</v>
      </c>
      <c r="Z912" s="49">
        <v>0</v>
      </c>
      <c r="AA912" s="49">
        <v>0</v>
      </c>
      <c r="AB912" s="49">
        <v>0</v>
      </c>
      <c r="AC912" s="49">
        <v>0</v>
      </c>
      <c r="AD912" s="49">
        <v>0</v>
      </c>
      <c r="AE912" s="49">
        <v>0</v>
      </c>
      <c r="AF912" s="49">
        <v>0</v>
      </c>
      <c r="AG912" s="49">
        <v>0</v>
      </c>
      <c r="AH912" s="49">
        <v>0</v>
      </c>
      <c r="AI912" s="49">
        <v>0</v>
      </c>
      <c r="AJ912" s="49"/>
      <c r="AK912" s="49"/>
      <c r="AL912" s="49"/>
      <c r="AM912" s="49"/>
      <c r="AN912" s="49"/>
      <c r="AO912" s="49"/>
      <c r="AP912" s="49">
        <v>0</v>
      </c>
      <c r="AQ912" s="49">
        <v>0</v>
      </c>
      <c r="AR912" s="49">
        <f t="shared" si="507"/>
        <v>0</v>
      </c>
      <c r="AT912" s="46"/>
      <c r="AU912" s="46"/>
      <c r="AV912" s="46"/>
      <c r="AW912" s="46"/>
      <c r="AX912" s="46"/>
      <c r="AY912" s="46"/>
    </row>
    <row r="913" spans="4:51" s="1" customFormat="1" ht="15.75" hidden="1">
      <c r="D913" s="51"/>
      <c r="E913" s="52" t="s">
        <v>22</v>
      </c>
      <c r="F913" s="49"/>
      <c r="G913" s="49"/>
      <c r="H913" s="49"/>
      <c r="I913" s="49"/>
      <c r="J913" s="49"/>
      <c r="K913" s="53">
        <f aca="true" t="shared" si="537" ref="K913:AQ913">ROUND((K912*K$2/100),1)</f>
        <v>0</v>
      </c>
      <c r="L913" s="54">
        <f t="shared" si="537"/>
        <v>0</v>
      </c>
      <c r="M913" s="54"/>
      <c r="N913" s="54">
        <f t="shared" si="537"/>
        <v>0</v>
      </c>
      <c r="O913" s="54">
        <f t="shared" si="537"/>
        <v>0</v>
      </c>
      <c r="P913" s="54">
        <f t="shared" si="537"/>
        <v>0</v>
      </c>
      <c r="Q913" s="54">
        <f t="shared" si="537"/>
        <v>0</v>
      </c>
      <c r="R913" s="54">
        <f t="shared" si="537"/>
        <v>0</v>
      </c>
      <c r="S913" s="54">
        <f t="shared" si="537"/>
        <v>0</v>
      </c>
      <c r="T913" s="54">
        <f t="shared" si="537"/>
        <v>0</v>
      </c>
      <c r="U913" s="54">
        <f t="shared" si="537"/>
        <v>0</v>
      </c>
      <c r="V913" s="54"/>
      <c r="W913" s="54"/>
      <c r="X913" s="54">
        <f t="shared" si="537"/>
        <v>0</v>
      </c>
      <c r="Y913" s="54">
        <f t="shared" si="537"/>
        <v>0</v>
      </c>
      <c r="Z913" s="54">
        <f t="shared" si="537"/>
        <v>0</v>
      </c>
      <c r="AA913" s="54">
        <f t="shared" si="537"/>
        <v>0</v>
      </c>
      <c r="AB913" s="54">
        <f t="shared" si="537"/>
        <v>0</v>
      </c>
      <c r="AC913" s="54">
        <f t="shared" si="537"/>
        <v>0</v>
      </c>
      <c r="AD913" s="54">
        <f t="shared" si="537"/>
        <v>0</v>
      </c>
      <c r="AE913" s="54">
        <f t="shared" si="537"/>
        <v>0</v>
      </c>
      <c r="AF913" s="54">
        <f t="shared" si="537"/>
        <v>0</v>
      </c>
      <c r="AG913" s="54">
        <f t="shared" si="537"/>
        <v>0</v>
      </c>
      <c r="AH913" s="54">
        <f t="shared" si="537"/>
        <v>0</v>
      </c>
      <c r="AI913" s="54">
        <f t="shared" si="537"/>
        <v>0</v>
      </c>
      <c r="AJ913" s="54"/>
      <c r="AK913" s="54"/>
      <c r="AL913" s="54"/>
      <c r="AM913" s="54"/>
      <c r="AN913" s="54"/>
      <c r="AO913" s="54"/>
      <c r="AP913" s="54">
        <f t="shared" si="537"/>
        <v>0</v>
      </c>
      <c r="AQ913" s="54">
        <f t="shared" si="537"/>
        <v>0</v>
      </c>
      <c r="AR913" s="49">
        <f t="shared" si="507"/>
        <v>0</v>
      </c>
      <c r="AS913" s="1" t="b">
        <f>SUM(K912:Z912)=AR912</f>
        <v>1</v>
      </c>
      <c r="AT913" s="46"/>
      <c r="AU913" s="46"/>
      <c r="AV913" s="46"/>
      <c r="AW913" s="46"/>
      <c r="AX913" s="46"/>
      <c r="AY913" s="46"/>
    </row>
    <row r="914" spans="4:51" s="1" customFormat="1" ht="15.75" hidden="1">
      <c r="D914" s="51"/>
      <c r="E914" s="52" t="s">
        <v>23</v>
      </c>
      <c r="F914" s="49"/>
      <c r="G914" s="49"/>
      <c r="H914" s="49"/>
      <c r="I914" s="49"/>
      <c r="J914" s="49"/>
      <c r="K914" s="53">
        <f aca="true" t="shared" si="538" ref="K914:AQ914">ROUND((K912*K$3/100),1)</f>
        <v>0</v>
      </c>
      <c r="L914" s="54">
        <f t="shared" si="538"/>
        <v>0</v>
      </c>
      <c r="M914" s="54"/>
      <c r="N914" s="54">
        <f t="shared" si="538"/>
        <v>0</v>
      </c>
      <c r="O914" s="54">
        <f t="shared" si="538"/>
        <v>0</v>
      </c>
      <c r="P914" s="54">
        <f t="shared" si="538"/>
        <v>0</v>
      </c>
      <c r="Q914" s="54">
        <f t="shared" si="538"/>
        <v>0</v>
      </c>
      <c r="R914" s="54">
        <f t="shared" si="538"/>
        <v>0</v>
      </c>
      <c r="S914" s="54">
        <f t="shared" si="538"/>
        <v>0</v>
      </c>
      <c r="T914" s="54">
        <f t="shared" si="538"/>
        <v>0</v>
      </c>
      <c r="U914" s="54">
        <f t="shared" si="538"/>
        <v>0</v>
      </c>
      <c r="V914" s="54"/>
      <c r="W914" s="54"/>
      <c r="X914" s="54">
        <f t="shared" si="538"/>
        <v>0</v>
      </c>
      <c r="Y914" s="54">
        <f t="shared" si="538"/>
        <v>0</v>
      </c>
      <c r="Z914" s="54">
        <f t="shared" si="538"/>
        <v>0</v>
      </c>
      <c r="AA914" s="54">
        <f t="shared" si="538"/>
        <v>0</v>
      </c>
      <c r="AB914" s="54">
        <f t="shared" si="538"/>
        <v>0</v>
      </c>
      <c r="AC914" s="54">
        <f t="shared" si="538"/>
        <v>0</v>
      </c>
      <c r="AD914" s="54">
        <f t="shared" si="538"/>
        <v>0</v>
      </c>
      <c r="AE914" s="54">
        <f t="shared" si="538"/>
        <v>0</v>
      </c>
      <c r="AF914" s="54">
        <f t="shared" si="538"/>
        <v>0</v>
      </c>
      <c r="AG914" s="54">
        <f t="shared" si="538"/>
        <v>0</v>
      </c>
      <c r="AH914" s="54">
        <f t="shared" si="538"/>
        <v>0</v>
      </c>
      <c r="AI914" s="54">
        <f t="shared" si="538"/>
        <v>0</v>
      </c>
      <c r="AJ914" s="54"/>
      <c r="AK914" s="54"/>
      <c r="AL914" s="54"/>
      <c r="AM914" s="54"/>
      <c r="AN914" s="54"/>
      <c r="AO914" s="54"/>
      <c r="AP914" s="54">
        <f t="shared" si="538"/>
        <v>0</v>
      </c>
      <c r="AQ914" s="54">
        <f t="shared" si="538"/>
        <v>0</v>
      </c>
      <c r="AR914" s="49">
        <f t="shared" si="507"/>
        <v>0</v>
      </c>
      <c r="AT914" s="46"/>
      <c r="AU914" s="46"/>
      <c r="AV914" s="46"/>
      <c r="AW914" s="46"/>
      <c r="AX914" s="46"/>
      <c r="AY914" s="46"/>
    </row>
    <row r="915" spans="4:51" s="1" customFormat="1" ht="15.75" hidden="1">
      <c r="D915" s="51"/>
      <c r="E915" s="52" t="s">
        <v>24</v>
      </c>
      <c r="F915" s="49"/>
      <c r="G915" s="49"/>
      <c r="H915" s="49"/>
      <c r="I915" s="49"/>
      <c r="J915" s="49"/>
      <c r="K915" s="53">
        <f aca="true" t="shared" si="539" ref="K915:AQ915">ROUND((K912*K$4/100),1)</f>
        <v>0</v>
      </c>
      <c r="L915" s="54">
        <f t="shared" si="539"/>
        <v>0</v>
      </c>
      <c r="M915" s="54"/>
      <c r="N915" s="54">
        <f t="shared" si="539"/>
        <v>0</v>
      </c>
      <c r="O915" s="54">
        <f t="shared" si="539"/>
        <v>0</v>
      </c>
      <c r="P915" s="54">
        <f t="shared" si="539"/>
        <v>0</v>
      </c>
      <c r="Q915" s="54">
        <f t="shared" si="539"/>
        <v>0</v>
      </c>
      <c r="R915" s="54">
        <f t="shared" si="539"/>
        <v>0</v>
      </c>
      <c r="S915" s="54">
        <f t="shared" si="539"/>
        <v>0</v>
      </c>
      <c r="T915" s="54">
        <f t="shared" si="539"/>
        <v>0</v>
      </c>
      <c r="U915" s="54">
        <f t="shared" si="539"/>
        <v>0</v>
      </c>
      <c r="V915" s="54"/>
      <c r="W915" s="54"/>
      <c r="X915" s="54">
        <f t="shared" si="539"/>
        <v>0</v>
      </c>
      <c r="Y915" s="54">
        <f t="shared" si="539"/>
        <v>0</v>
      </c>
      <c r="Z915" s="54">
        <f t="shared" si="539"/>
        <v>0</v>
      </c>
      <c r="AA915" s="54">
        <f t="shared" si="539"/>
        <v>0</v>
      </c>
      <c r="AB915" s="54">
        <f t="shared" si="539"/>
        <v>0</v>
      </c>
      <c r="AC915" s="54">
        <f t="shared" si="539"/>
        <v>0</v>
      </c>
      <c r="AD915" s="54">
        <f t="shared" si="539"/>
        <v>0</v>
      </c>
      <c r="AE915" s="54">
        <f t="shared" si="539"/>
        <v>0</v>
      </c>
      <c r="AF915" s="54">
        <f t="shared" si="539"/>
        <v>0</v>
      </c>
      <c r="AG915" s="54">
        <f t="shared" si="539"/>
        <v>0</v>
      </c>
      <c r="AH915" s="54">
        <f t="shared" si="539"/>
        <v>0</v>
      </c>
      <c r="AI915" s="54">
        <f t="shared" si="539"/>
        <v>0</v>
      </c>
      <c r="AJ915" s="54"/>
      <c r="AK915" s="54"/>
      <c r="AL915" s="54"/>
      <c r="AM915" s="54"/>
      <c r="AN915" s="54"/>
      <c r="AO915" s="54"/>
      <c r="AP915" s="54">
        <f t="shared" si="539"/>
        <v>0</v>
      </c>
      <c r="AQ915" s="54">
        <f t="shared" si="539"/>
        <v>0</v>
      </c>
      <c r="AR915" s="49">
        <f t="shared" si="507"/>
        <v>0</v>
      </c>
      <c r="AT915" s="46"/>
      <c r="AU915" s="46"/>
      <c r="AV915" s="46"/>
      <c r="AW915" s="46"/>
      <c r="AX915" s="46"/>
      <c r="AY915" s="46"/>
    </row>
    <row r="916" spans="4:51" s="1" customFormat="1" ht="13.5" customHeight="1" hidden="1">
      <c r="D916" s="51" t="s">
        <v>25</v>
      </c>
      <c r="E916" s="52" t="s">
        <v>26</v>
      </c>
      <c r="F916" s="49"/>
      <c r="G916" s="49"/>
      <c r="H916" s="49"/>
      <c r="I916" s="49"/>
      <c r="J916" s="49"/>
      <c r="K916" s="53">
        <f aca="true" t="shared" si="540" ref="K916:AQ916">K912-K913-K914-K915</f>
        <v>0</v>
      </c>
      <c r="L916" s="54">
        <f t="shared" si="540"/>
        <v>0</v>
      </c>
      <c r="M916" s="54"/>
      <c r="N916" s="54">
        <f t="shared" si="540"/>
        <v>0</v>
      </c>
      <c r="O916" s="54">
        <f t="shared" si="540"/>
        <v>0</v>
      </c>
      <c r="P916" s="54">
        <f t="shared" si="540"/>
        <v>0</v>
      </c>
      <c r="Q916" s="54">
        <f t="shared" si="540"/>
        <v>0</v>
      </c>
      <c r="R916" s="54">
        <f t="shared" si="540"/>
        <v>0</v>
      </c>
      <c r="S916" s="54">
        <f t="shared" si="540"/>
        <v>0</v>
      </c>
      <c r="T916" s="54">
        <f t="shared" si="540"/>
        <v>0</v>
      </c>
      <c r="U916" s="54">
        <f t="shared" si="540"/>
        <v>0</v>
      </c>
      <c r="V916" s="54"/>
      <c r="W916" s="54"/>
      <c r="X916" s="54">
        <f t="shared" si="540"/>
        <v>0</v>
      </c>
      <c r="Y916" s="54">
        <f t="shared" si="540"/>
        <v>0</v>
      </c>
      <c r="Z916" s="54">
        <f t="shared" si="540"/>
        <v>0</v>
      </c>
      <c r="AA916" s="54">
        <f t="shared" si="540"/>
        <v>0</v>
      </c>
      <c r="AB916" s="54">
        <f t="shared" si="540"/>
        <v>0</v>
      </c>
      <c r="AC916" s="54">
        <f t="shared" si="540"/>
        <v>0</v>
      </c>
      <c r="AD916" s="54">
        <f t="shared" si="540"/>
        <v>0</v>
      </c>
      <c r="AE916" s="54">
        <f t="shared" si="540"/>
        <v>0</v>
      </c>
      <c r="AF916" s="54">
        <f t="shared" si="540"/>
        <v>0</v>
      </c>
      <c r="AG916" s="54">
        <f t="shared" si="540"/>
        <v>0</v>
      </c>
      <c r="AH916" s="54">
        <f t="shared" si="540"/>
        <v>0</v>
      </c>
      <c r="AI916" s="54">
        <f t="shared" si="540"/>
        <v>0</v>
      </c>
      <c r="AJ916" s="54"/>
      <c r="AK916" s="54"/>
      <c r="AL916" s="54"/>
      <c r="AM916" s="54"/>
      <c r="AN916" s="54"/>
      <c r="AO916" s="54"/>
      <c r="AP916" s="54">
        <f t="shared" si="540"/>
        <v>0</v>
      </c>
      <c r="AQ916" s="54">
        <f t="shared" si="540"/>
        <v>0</v>
      </c>
      <c r="AR916" s="49">
        <f t="shared" si="507"/>
        <v>0</v>
      </c>
      <c r="AT916" s="46"/>
      <c r="AU916" s="46"/>
      <c r="AV916" s="46"/>
      <c r="AW916" s="46"/>
      <c r="AX916" s="46"/>
      <c r="AY916" s="46"/>
    </row>
    <row r="917" spans="4:51" s="1" customFormat="1" ht="13.5" customHeight="1" hidden="1">
      <c r="D917" s="41"/>
      <c r="E917" s="49"/>
      <c r="F917" s="49"/>
      <c r="G917" s="49"/>
      <c r="H917" s="49"/>
      <c r="I917" s="49"/>
      <c r="J917" s="49"/>
      <c r="K917" s="60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  <c r="AK917" s="61"/>
      <c r="AL917" s="61"/>
      <c r="AM917" s="61"/>
      <c r="AN917" s="61"/>
      <c r="AO917" s="61"/>
      <c r="AP917" s="61"/>
      <c r="AQ917" s="61"/>
      <c r="AR917" s="49">
        <f t="shared" si="507"/>
        <v>0</v>
      </c>
      <c r="AT917" s="46"/>
      <c r="AU917" s="46"/>
      <c r="AV917" s="46"/>
      <c r="AW917" s="46"/>
      <c r="AX917" s="46"/>
      <c r="AY917" s="46"/>
    </row>
    <row r="918" spans="4:51" s="1" customFormat="1" ht="6" customHeight="1" hidden="1">
      <c r="D918" s="41"/>
      <c r="E918" s="49"/>
      <c r="F918" s="49"/>
      <c r="G918" s="49"/>
      <c r="H918" s="49"/>
      <c r="I918" s="49"/>
      <c r="J918" s="49"/>
      <c r="K918" s="60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  <c r="AK918" s="61"/>
      <c r="AL918" s="61"/>
      <c r="AM918" s="61"/>
      <c r="AN918" s="61"/>
      <c r="AO918" s="61"/>
      <c r="AP918" s="61"/>
      <c r="AQ918" s="61"/>
      <c r="AR918" s="49">
        <f t="shared" si="507"/>
        <v>0</v>
      </c>
      <c r="AT918" s="46"/>
      <c r="AU918" s="46"/>
      <c r="AV918" s="46"/>
      <c r="AW918" s="46"/>
      <c r="AX918" s="46"/>
      <c r="AY918" s="46"/>
    </row>
    <row r="919" spans="4:51" s="2" customFormat="1" ht="49.5" customHeight="1" hidden="1">
      <c r="D919" s="67">
        <v>70732</v>
      </c>
      <c r="E919" s="48" t="s">
        <v>148</v>
      </c>
      <c r="F919" s="49"/>
      <c r="G919" s="49"/>
      <c r="H919" s="49"/>
      <c r="I919" s="49"/>
      <c r="J919" s="49"/>
      <c r="K919" s="50">
        <v>0</v>
      </c>
      <c r="L919" s="49">
        <v>0</v>
      </c>
      <c r="M919" s="49"/>
      <c r="N919" s="49">
        <v>0</v>
      </c>
      <c r="O919" s="49">
        <v>0</v>
      </c>
      <c r="P919" s="49">
        <v>0</v>
      </c>
      <c r="Q919" s="49">
        <v>0</v>
      </c>
      <c r="R919" s="49">
        <v>0</v>
      </c>
      <c r="S919" s="49">
        <v>0</v>
      </c>
      <c r="T919" s="49">
        <v>0</v>
      </c>
      <c r="U919" s="49">
        <v>0</v>
      </c>
      <c r="V919" s="49"/>
      <c r="W919" s="49"/>
      <c r="X919" s="49">
        <v>0</v>
      </c>
      <c r="Y919" s="49">
        <v>0</v>
      </c>
      <c r="Z919" s="49">
        <v>0</v>
      </c>
      <c r="AA919" s="49">
        <v>0</v>
      </c>
      <c r="AB919" s="49">
        <v>0</v>
      </c>
      <c r="AC919" s="49">
        <v>0</v>
      </c>
      <c r="AD919" s="49">
        <v>0</v>
      </c>
      <c r="AE919" s="49">
        <v>0</v>
      </c>
      <c r="AF919" s="49">
        <v>0</v>
      </c>
      <c r="AG919" s="49">
        <v>0</v>
      </c>
      <c r="AH919" s="49">
        <v>0</v>
      </c>
      <c r="AI919" s="49">
        <v>0</v>
      </c>
      <c r="AJ919" s="49"/>
      <c r="AK919" s="49"/>
      <c r="AL919" s="49"/>
      <c r="AM919" s="49"/>
      <c r="AN919" s="49"/>
      <c r="AO919" s="49"/>
      <c r="AP919" s="49">
        <v>0</v>
      </c>
      <c r="AQ919" s="49">
        <v>0</v>
      </c>
      <c r="AR919" s="49">
        <f t="shared" si="507"/>
        <v>0</v>
      </c>
      <c r="AT919" s="46"/>
      <c r="AU919" s="46"/>
      <c r="AV919" s="46"/>
      <c r="AW919" s="46"/>
      <c r="AX919" s="46"/>
      <c r="AY919" s="46"/>
    </row>
    <row r="920" spans="4:51" s="1" customFormat="1" ht="15.75" hidden="1">
      <c r="D920" s="51"/>
      <c r="E920" s="52" t="s">
        <v>22</v>
      </c>
      <c r="F920" s="49"/>
      <c r="G920" s="49"/>
      <c r="H920" s="49"/>
      <c r="I920" s="49"/>
      <c r="J920" s="49"/>
      <c r="K920" s="53">
        <f aca="true" t="shared" si="541" ref="K920:AQ920">ROUND((K919*K$2/100),1)</f>
        <v>0</v>
      </c>
      <c r="L920" s="54">
        <f t="shared" si="541"/>
        <v>0</v>
      </c>
      <c r="M920" s="54"/>
      <c r="N920" s="54">
        <f t="shared" si="541"/>
        <v>0</v>
      </c>
      <c r="O920" s="54">
        <f t="shared" si="541"/>
        <v>0</v>
      </c>
      <c r="P920" s="54">
        <f t="shared" si="541"/>
        <v>0</v>
      </c>
      <c r="Q920" s="54">
        <f t="shared" si="541"/>
        <v>0</v>
      </c>
      <c r="R920" s="54">
        <f t="shared" si="541"/>
        <v>0</v>
      </c>
      <c r="S920" s="54">
        <f t="shared" si="541"/>
        <v>0</v>
      </c>
      <c r="T920" s="54">
        <f t="shared" si="541"/>
        <v>0</v>
      </c>
      <c r="U920" s="54">
        <f t="shared" si="541"/>
        <v>0</v>
      </c>
      <c r="V920" s="54"/>
      <c r="W920" s="54"/>
      <c r="X920" s="54">
        <f t="shared" si="541"/>
        <v>0</v>
      </c>
      <c r="Y920" s="54">
        <f t="shared" si="541"/>
        <v>0</v>
      </c>
      <c r="Z920" s="54">
        <f t="shared" si="541"/>
        <v>0</v>
      </c>
      <c r="AA920" s="54">
        <f t="shared" si="541"/>
        <v>0</v>
      </c>
      <c r="AB920" s="54">
        <f t="shared" si="541"/>
        <v>0</v>
      </c>
      <c r="AC920" s="54">
        <f t="shared" si="541"/>
        <v>0</v>
      </c>
      <c r="AD920" s="54">
        <f t="shared" si="541"/>
        <v>0</v>
      </c>
      <c r="AE920" s="54">
        <f t="shared" si="541"/>
        <v>0</v>
      </c>
      <c r="AF920" s="54">
        <f t="shared" si="541"/>
        <v>0</v>
      </c>
      <c r="AG920" s="54">
        <f t="shared" si="541"/>
        <v>0</v>
      </c>
      <c r="AH920" s="54">
        <f t="shared" si="541"/>
        <v>0</v>
      </c>
      <c r="AI920" s="54">
        <f t="shared" si="541"/>
        <v>0</v>
      </c>
      <c r="AJ920" s="54"/>
      <c r="AK920" s="54"/>
      <c r="AL920" s="54"/>
      <c r="AM920" s="54"/>
      <c r="AN920" s="54"/>
      <c r="AO920" s="54"/>
      <c r="AP920" s="54">
        <f t="shared" si="541"/>
        <v>0</v>
      </c>
      <c r="AQ920" s="54">
        <f t="shared" si="541"/>
        <v>0</v>
      </c>
      <c r="AR920" s="49">
        <f t="shared" si="507"/>
        <v>0</v>
      </c>
      <c r="AS920" s="1" t="b">
        <f>SUM(K919:Z919)=AR919</f>
        <v>1</v>
      </c>
      <c r="AT920" s="46"/>
      <c r="AU920" s="46"/>
      <c r="AV920" s="46"/>
      <c r="AW920" s="46"/>
      <c r="AX920" s="46"/>
      <c r="AY920" s="46"/>
    </row>
    <row r="921" spans="4:51" s="1" customFormat="1" ht="15.75" hidden="1">
      <c r="D921" s="51"/>
      <c r="E921" s="52" t="s">
        <v>23</v>
      </c>
      <c r="F921" s="49"/>
      <c r="G921" s="49"/>
      <c r="H921" s="49"/>
      <c r="I921" s="49"/>
      <c r="J921" s="49"/>
      <c r="K921" s="53">
        <f aca="true" t="shared" si="542" ref="K921:AQ921">ROUND((K919*K$3/100),1)</f>
        <v>0</v>
      </c>
      <c r="L921" s="54">
        <f t="shared" si="542"/>
        <v>0</v>
      </c>
      <c r="M921" s="54"/>
      <c r="N921" s="54">
        <f t="shared" si="542"/>
        <v>0</v>
      </c>
      <c r="O921" s="54">
        <f t="shared" si="542"/>
        <v>0</v>
      </c>
      <c r="P921" s="54">
        <f t="shared" si="542"/>
        <v>0</v>
      </c>
      <c r="Q921" s="54">
        <f t="shared" si="542"/>
        <v>0</v>
      </c>
      <c r="R921" s="54">
        <f t="shared" si="542"/>
        <v>0</v>
      </c>
      <c r="S921" s="54">
        <f t="shared" si="542"/>
        <v>0</v>
      </c>
      <c r="T921" s="54">
        <f t="shared" si="542"/>
        <v>0</v>
      </c>
      <c r="U921" s="54">
        <f t="shared" si="542"/>
        <v>0</v>
      </c>
      <c r="V921" s="54"/>
      <c r="W921" s="54"/>
      <c r="X921" s="54">
        <f t="shared" si="542"/>
        <v>0</v>
      </c>
      <c r="Y921" s="54">
        <f t="shared" si="542"/>
        <v>0</v>
      </c>
      <c r="Z921" s="54">
        <f t="shared" si="542"/>
        <v>0</v>
      </c>
      <c r="AA921" s="54">
        <f t="shared" si="542"/>
        <v>0</v>
      </c>
      <c r="AB921" s="54">
        <f t="shared" si="542"/>
        <v>0</v>
      </c>
      <c r="AC921" s="54">
        <f t="shared" si="542"/>
        <v>0</v>
      </c>
      <c r="AD921" s="54">
        <f t="shared" si="542"/>
        <v>0</v>
      </c>
      <c r="AE921" s="54">
        <f t="shared" si="542"/>
        <v>0</v>
      </c>
      <c r="AF921" s="54">
        <f t="shared" si="542"/>
        <v>0</v>
      </c>
      <c r="AG921" s="54">
        <f t="shared" si="542"/>
        <v>0</v>
      </c>
      <c r="AH921" s="54">
        <f t="shared" si="542"/>
        <v>0</v>
      </c>
      <c r="AI921" s="54">
        <f t="shared" si="542"/>
        <v>0</v>
      </c>
      <c r="AJ921" s="54"/>
      <c r="AK921" s="54"/>
      <c r="AL921" s="54"/>
      <c r="AM921" s="54"/>
      <c r="AN921" s="54"/>
      <c r="AO921" s="54"/>
      <c r="AP921" s="54">
        <f t="shared" si="542"/>
        <v>0</v>
      </c>
      <c r="AQ921" s="54">
        <f t="shared" si="542"/>
        <v>0</v>
      </c>
      <c r="AR921" s="49">
        <f t="shared" si="507"/>
        <v>0</v>
      </c>
      <c r="AT921" s="46"/>
      <c r="AU921" s="46"/>
      <c r="AV921" s="46"/>
      <c r="AW921" s="46"/>
      <c r="AX921" s="46"/>
      <c r="AY921" s="46"/>
    </row>
    <row r="922" spans="4:51" s="1" customFormat="1" ht="15.75" hidden="1">
      <c r="D922" s="51"/>
      <c r="E922" s="52" t="s">
        <v>24</v>
      </c>
      <c r="F922" s="49"/>
      <c r="G922" s="49"/>
      <c r="H922" s="49"/>
      <c r="I922" s="49"/>
      <c r="J922" s="49"/>
      <c r="K922" s="53">
        <f aca="true" t="shared" si="543" ref="K922:AQ922">ROUND((K919*K$4/100),1)</f>
        <v>0</v>
      </c>
      <c r="L922" s="54">
        <f t="shared" si="543"/>
        <v>0</v>
      </c>
      <c r="M922" s="54"/>
      <c r="N922" s="54">
        <f t="shared" si="543"/>
        <v>0</v>
      </c>
      <c r="O922" s="54">
        <f t="shared" si="543"/>
        <v>0</v>
      </c>
      <c r="P922" s="54">
        <f t="shared" si="543"/>
        <v>0</v>
      </c>
      <c r="Q922" s="54">
        <f t="shared" si="543"/>
        <v>0</v>
      </c>
      <c r="R922" s="54">
        <f t="shared" si="543"/>
        <v>0</v>
      </c>
      <c r="S922" s="54">
        <f t="shared" si="543"/>
        <v>0</v>
      </c>
      <c r="T922" s="54">
        <f t="shared" si="543"/>
        <v>0</v>
      </c>
      <c r="U922" s="54">
        <f t="shared" si="543"/>
        <v>0</v>
      </c>
      <c r="V922" s="54"/>
      <c r="W922" s="54"/>
      <c r="X922" s="54">
        <f t="shared" si="543"/>
        <v>0</v>
      </c>
      <c r="Y922" s="54">
        <f t="shared" si="543"/>
        <v>0</v>
      </c>
      <c r="Z922" s="54">
        <f t="shared" si="543"/>
        <v>0</v>
      </c>
      <c r="AA922" s="54">
        <f t="shared" si="543"/>
        <v>0</v>
      </c>
      <c r="AB922" s="54">
        <f t="shared" si="543"/>
        <v>0</v>
      </c>
      <c r="AC922" s="54">
        <f t="shared" si="543"/>
        <v>0</v>
      </c>
      <c r="AD922" s="54">
        <f t="shared" si="543"/>
        <v>0</v>
      </c>
      <c r="AE922" s="54">
        <f t="shared" si="543"/>
        <v>0</v>
      </c>
      <c r="AF922" s="54">
        <f t="shared" si="543"/>
        <v>0</v>
      </c>
      <c r="AG922" s="54">
        <f t="shared" si="543"/>
        <v>0</v>
      </c>
      <c r="AH922" s="54">
        <f t="shared" si="543"/>
        <v>0</v>
      </c>
      <c r="AI922" s="54">
        <f t="shared" si="543"/>
        <v>0</v>
      </c>
      <c r="AJ922" s="54"/>
      <c r="AK922" s="54"/>
      <c r="AL922" s="54"/>
      <c r="AM922" s="54"/>
      <c r="AN922" s="54"/>
      <c r="AO922" s="54"/>
      <c r="AP922" s="54">
        <f t="shared" si="543"/>
        <v>0</v>
      </c>
      <c r="AQ922" s="54">
        <f t="shared" si="543"/>
        <v>0</v>
      </c>
      <c r="AR922" s="49">
        <f t="shared" si="507"/>
        <v>0</v>
      </c>
      <c r="AT922" s="46"/>
      <c r="AU922" s="46"/>
      <c r="AV922" s="46"/>
      <c r="AW922" s="46"/>
      <c r="AX922" s="46"/>
      <c r="AY922" s="46"/>
    </row>
    <row r="923" spans="4:51" s="1" customFormat="1" ht="15.75" hidden="1">
      <c r="D923" s="51" t="s">
        <v>25</v>
      </c>
      <c r="E923" s="52" t="s">
        <v>26</v>
      </c>
      <c r="F923" s="49"/>
      <c r="G923" s="49"/>
      <c r="H923" s="49"/>
      <c r="I923" s="49"/>
      <c r="J923" s="49"/>
      <c r="K923" s="53">
        <f aca="true" t="shared" si="544" ref="K923:AQ923">K919-K920-K921-K922</f>
        <v>0</v>
      </c>
      <c r="L923" s="54">
        <f t="shared" si="544"/>
        <v>0</v>
      </c>
      <c r="M923" s="54"/>
      <c r="N923" s="54">
        <f t="shared" si="544"/>
        <v>0</v>
      </c>
      <c r="O923" s="54">
        <f t="shared" si="544"/>
        <v>0</v>
      </c>
      <c r="P923" s="54">
        <f t="shared" si="544"/>
        <v>0</v>
      </c>
      <c r="Q923" s="54">
        <f t="shared" si="544"/>
        <v>0</v>
      </c>
      <c r="R923" s="54">
        <f t="shared" si="544"/>
        <v>0</v>
      </c>
      <c r="S923" s="54">
        <f t="shared" si="544"/>
        <v>0</v>
      </c>
      <c r="T923" s="54">
        <f t="shared" si="544"/>
        <v>0</v>
      </c>
      <c r="U923" s="54">
        <f t="shared" si="544"/>
        <v>0</v>
      </c>
      <c r="V923" s="54"/>
      <c r="W923" s="54"/>
      <c r="X923" s="54">
        <f t="shared" si="544"/>
        <v>0</v>
      </c>
      <c r="Y923" s="54">
        <f t="shared" si="544"/>
        <v>0</v>
      </c>
      <c r="Z923" s="54">
        <f t="shared" si="544"/>
        <v>0</v>
      </c>
      <c r="AA923" s="54">
        <f t="shared" si="544"/>
        <v>0</v>
      </c>
      <c r="AB923" s="54">
        <f t="shared" si="544"/>
        <v>0</v>
      </c>
      <c r="AC923" s="54">
        <f t="shared" si="544"/>
        <v>0</v>
      </c>
      <c r="AD923" s="54">
        <f t="shared" si="544"/>
        <v>0</v>
      </c>
      <c r="AE923" s="54">
        <f t="shared" si="544"/>
        <v>0</v>
      </c>
      <c r="AF923" s="54">
        <f t="shared" si="544"/>
        <v>0</v>
      </c>
      <c r="AG923" s="54">
        <f t="shared" si="544"/>
        <v>0</v>
      </c>
      <c r="AH923" s="54">
        <f t="shared" si="544"/>
        <v>0</v>
      </c>
      <c r="AI923" s="54">
        <f t="shared" si="544"/>
        <v>0</v>
      </c>
      <c r="AJ923" s="54"/>
      <c r="AK923" s="54"/>
      <c r="AL923" s="54"/>
      <c r="AM923" s="54"/>
      <c r="AN923" s="54"/>
      <c r="AO923" s="54"/>
      <c r="AP923" s="54">
        <f t="shared" si="544"/>
        <v>0</v>
      </c>
      <c r="AQ923" s="54">
        <f t="shared" si="544"/>
        <v>0</v>
      </c>
      <c r="AR923" s="49">
        <f t="shared" si="507"/>
        <v>0</v>
      </c>
      <c r="AT923" s="46"/>
      <c r="AU923" s="46"/>
      <c r="AV923" s="46"/>
      <c r="AW923" s="46"/>
      <c r="AX923" s="46"/>
      <c r="AY923" s="46"/>
    </row>
    <row r="924" spans="1:51" s="77" customFormat="1" ht="0.75" customHeight="1" hidden="1">
      <c r="A924" s="1"/>
      <c r="B924" s="1"/>
      <c r="C924" s="1"/>
      <c r="D924" s="73"/>
      <c r="E924" s="74"/>
      <c r="F924" s="49"/>
      <c r="G924" s="49"/>
      <c r="H924" s="49"/>
      <c r="I924" s="49"/>
      <c r="J924" s="49"/>
      <c r="K924" s="75"/>
      <c r="L924" s="76"/>
      <c r="M924" s="76"/>
      <c r="N924" s="76"/>
      <c r="O924" s="76"/>
      <c r="P924" s="76"/>
      <c r="Q924" s="76"/>
      <c r="R924" s="76"/>
      <c r="S924" s="76"/>
      <c r="T924" s="76"/>
      <c r="U924" s="76"/>
      <c r="V924" s="76"/>
      <c r="W924" s="76"/>
      <c r="X924" s="76"/>
      <c r="Y924" s="76"/>
      <c r="Z924" s="76"/>
      <c r="AA924" s="76"/>
      <c r="AB924" s="76"/>
      <c r="AC924" s="61"/>
      <c r="AD924" s="76"/>
      <c r="AE924" s="76"/>
      <c r="AF924" s="76"/>
      <c r="AG924" s="76"/>
      <c r="AH924" s="76"/>
      <c r="AI924" s="61"/>
      <c r="AJ924" s="76"/>
      <c r="AK924" s="61"/>
      <c r="AL924" s="61"/>
      <c r="AM924" s="61"/>
      <c r="AN924" s="76"/>
      <c r="AO924" s="76"/>
      <c r="AP924" s="61"/>
      <c r="AQ924" s="61"/>
      <c r="AR924" s="49">
        <f aca="true" t="shared" si="545" ref="AR924:AR987">K924+L924+M924+W924+AD924+AJ924+AO924</f>
        <v>0</v>
      </c>
      <c r="AT924" s="46"/>
      <c r="AU924" s="46"/>
      <c r="AV924" s="46"/>
      <c r="AW924" s="46"/>
      <c r="AX924" s="46"/>
      <c r="AY924" s="46"/>
    </row>
    <row r="925" spans="4:51" s="1" customFormat="1" ht="6" customHeight="1" hidden="1">
      <c r="D925" s="41"/>
      <c r="E925" s="49"/>
      <c r="F925" s="49"/>
      <c r="G925" s="49"/>
      <c r="H925" s="49"/>
      <c r="I925" s="49"/>
      <c r="J925" s="49"/>
      <c r="K925" s="60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  <c r="AK925" s="61"/>
      <c r="AL925" s="61"/>
      <c r="AM925" s="61"/>
      <c r="AN925" s="61"/>
      <c r="AO925" s="61"/>
      <c r="AP925" s="61"/>
      <c r="AQ925" s="61"/>
      <c r="AR925" s="49">
        <f t="shared" si="545"/>
        <v>0</v>
      </c>
      <c r="AT925" s="46"/>
      <c r="AU925" s="46"/>
      <c r="AV925" s="46"/>
      <c r="AW925" s="46"/>
      <c r="AX925" s="46"/>
      <c r="AY925" s="46"/>
    </row>
    <row r="926" spans="4:51" s="2" customFormat="1" ht="45" customHeight="1" hidden="1">
      <c r="D926" s="67">
        <v>70732</v>
      </c>
      <c r="E926" s="48" t="s">
        <v>149</v>
      </c>
      <c r="F926" s="49"/>
      <c r="G926" s="49"/>
      <c r="H926" s="49"/>
      <c r="I926" s="49"/>
      <c r="J926" s="49"/>
      <c r="K926" s="50">
        <v>0</v>
      </c>
      <c r="L926" s="49">
        <v>0</v>
      </c>
      <c r="M926" s="49"/>
      <c r="N926" s="49">
        <v>0</v>
      </c>
      <c r="O926" s="49">
        <v>0</v>
      </c>
      <c r="P926" s="49">
        <v>0</v>
      </c>
      <c r="Q926" s="49">
        <v>0</v>
      </c>
      <c r="R926" s="49">
        <v>0</v>
      </c>
      <c r="S926" s="49">
        <v>0</v>
      </c>
      <c r="T926" s="49">
        <v>0</v>
      </c>
      <c r="U926" s="49">
        <v>0</v>
      </c>
      <c r="V926" s="49"/>
      <c r="W926" s="49"/>
      <c r="X926" s="49">
        <v>0</v>
      </c>
      <c r="Y926" s="49">
        <v>0</v>
      </c>
      <c r="Z926" s="49">
        <v>0</v>
      </c>
      <c r="AA926" s="49">
        <v>0</v>
      </c>
      <c r="AB926" s="49">
        <v>0</v>
      </c>
      <c r="AC926" s="49">
        <v>0</v>
      </c>
      <c r="AD926" s="49">
        <v>0</v>
      </c>
      <c r="AE926" s="49">
        <v>0</v>
      </c>
      <c r="AF926" s="49">
        <v>0</v>
      </c>
      <c r="AG926" s="49">
        <v>0</v>
      </c>
      <c r="AH926" s="49">
        <v>0</v>
      </c>
      <c r="AI926" s="49">
        <v>0</v>
      </c>
      <c r="AJ926" s="49"/>
      <c r="AK926" s="49"/>
      <c r="AL926" s="49"/>
      <c r="AM926" s="49"/>
      <c r="AN926" s="49"/>
      <c r="AO926" s="49"/>
      <c r="AP926" s="49">
        <v>0</v>
      </c>
      <c r="AQ926" s="49">
        <v>0</v>
      </c>
      <c r="AR926" s="49">
        <f t="shared" si="545"/>
        <v>0</v>
      </c>
      <c r="AT926" s="46"/>
      <c r="AU926" s="46"/>
      <c r="AV926" s="46"/>
      <c r="AW926" s="46"/>
      <c r="AX926" s="46"/>
      <c r="AY926" s="46"/>
    </row>
    <row r="927" spans="4:51" s="1" customFormat="1" ht="15.75" hidden="1">
      <c r="D927" s="51"/>
      <c r="E927" s="52" t="s">
        <v>22</v>
      </c>
      <c r="F927" s="49"/>
      <c r="G927" s="49"/>
      <c r="H927" s="49"/>
      <c r="I927" s="49"/>
      <c r="J927" s="49"/>
      <c r="K927" s="53">
        <f aca="true" t="shared" si="546" ref="K927:AQ927">ROUND((K926*K$2/100),1)</f>
        <v>0</v>
      </c>
      <c r="L927" s="54">
        <f t="shared" si="546"/>
        <v>0</v>
      </c>
      <c r="M927" s="54"/>
      <c r="N927" s="54">
        <f t="shared" si="546"/>
        <v>0</v>
      </c>
      <c r="O927" s="54">
        <f t="shared" si="546"/>
        <v>0</v>
      </c>
      <c r="P927" s="54">
        <f t="shared" si="546"/>
        <v>0</v>
      </c>
      <c r="Q927" s="54">
        <f t="shared" si="546"/>
        <v>0</v>
      </c>
      <c r="R927" s="54">
        <f t="shared" si="546"/>
        <v>0</v>
      </c>
      <c r="S927" s="54">
        <f t="shared" si="546"/>
        <v>0</v>
      </c>
      <c r="T927" s="54">
        <f t="shared" si="546"/>
        <v>0</v>
      </c>
      <c r="U927" s="54">
        <f t="shared" si="546"/>
        <v>0</v>
      </c>
      <c r="V927" s="54"/>
      <c r="W927" s="54"/>
      <c r="X927" s="54">
        <f t="shared" si="546"/>
        <v>0</v>
      </c>
      <c r="Y927" s="54">
        <f t="shared" si="546"/>
        <v>0</v>
      </c>
      <c r="Z927" s="54">
        <f t="shared" si="546"/>
        <v>0</v>
      </c>
      <c r="AA927" s="54">
        <f t="shared" si="546"/>
        <v>0</v>
      </c>
      <c r="AB927" s="54">
        <f t="shared" si="546"/>
        <v>0</v>
      </c>
      <c r="AC927" s="54">
        <f t="shared" si="546"/>
        <v>0</v>
      </c>
      <c r="AD927" s="54">
        <f t="shared" si="546"/>
        <v>0</v>
      </c>
      <c r="AE927" s="54">
        <f t="shared" si="546"/>
        <v>0</v>
      </c>
      <c r="AF927" s="54">
        <f t="shared" si="546"/>
        <v>0</v>
      </c>
      <c r="AG927" s="54">
        <f t="shared" si="546"/>
        <v>0</v>
      </c>
      <c r="AH927" s="54">
        <f t="shared" si="546"/>
        <v>0</v>
      </c>
      <c r="AI927" s="54">
        <f t="shared" si="546"/>
        <v>0</v>
      </c>
      <c r="AJ927" s="54"/>
      <c r="AK927" s="54"/>
      <c r="AL927" s="54"/>
      <c r="AM927" s="54"/>
      <c r="AN927" s="54"/>
      <c r="AO927" s="54"/>
      <c r="AP927" s="54">
        <f t="shared" si="546"/>
        <v>0</v>
      </c>
      <c r="AQ927" s="54">
        <f t="shared" si="546"/>
        <v>0</v>
      </c>
      <c r="AR927" s="49">
        <f t="shared" si="545"/>
        <v>0</v>
      </c>
      <c r="AS927" s="1" t="b">
        <f>SUM(K926:Z926)=AR926</f>
        <v>1</v>
      </c>
      <c r="AT927" s="46"/>
      <c r="AU927" s="46"/>
      <c r="AV927" s="46"/>
      <c r="AW927" s="46"/>
      <c r="AX927" s="46"/>
      <c r="AY927" s="46"/>
    </row>
    <row r="928" spans="4:51" s="1" customFormat="1" ht="15.75" hidden="1">
      <c r="D928" s="51"/>
      <c r="E928" s="52" t="s">
        <v>23</v>
      </c>
      <c r="F928" s="49"/>
      <c r="G928" s="49"/>
      <c r="H928" s="49"/>
      <c r="I928" s="49"/>
      <c r="J928" s="49"/>
      <c r="K928" s="53">
        <f aca="true" t="shared" si="547" ref="K928:AQ928">ROUND((K926*K$3/100),1)</f>
        <v>0</v>
      </c>
      <c r="L928" s="54">
        <f t="shared" si="547"/>
        <v>0</v>
      </c>
      <c r="M928" s="54"/>
      <c r="N928" s="54">
        <f t="shared" si="547"/>
        <v>0</v>
      </c>
      <c r="O928" s="54">
        <f t="shared" si="547"/>
        <v>0</v>
      </c>
      <c r="P928" s="54">
        <f t="shared" si="547"/>
        <v>0</v>
      </c>
      <c r="Q928" s="54">
        <f t="shared" si="547"/>
        <v>0</v>
      </c>
      <c r="R928" s="54">
        <f t="shared" si="547"/>
        <v>0</v>
      </c>
      <c r="S928" s="54">
        <f t="shared" si="547"/>
        <v>0</v>
      </c>
      <c r="T928" s="54">
        <f t="shared" si="547"/>
        <v>0</v>
      </c>
      <c r="U928" s="54">
        <f t="shared" si="547"/>
        <v>0</v>
      </c>
      <c r="V928" s="54"/>
      <c r="W928" s="54"/>
      <c r="X928" s="54">
        <f t="shared" si="547"/>
        <v>0</v>
      </c>
      <c r="Y928" s="54">
        <f t="shared" si="547"/>
        <v>0</v>
      </c>
      <c r="Z928" s="54">
        <f t="shared" si="547"/>
        <v>0</v>
      </c>
      <c r="AA928" s="54">
        <f t="shared" si="547"/>
        <v>0</v>
      </c>
      <c r="AB928" s="54">
        <f t="shared" si="547"/>
        <v>0</v>
      </c>
      <c r="AC928" s="54">
        <f t="shared" si="547"/>
        <v>0</v>
      </c>
      <c r="AD928" s="54">
        <f t="shared" si="547"/>
        <v>0</v>
      </c>
      <c r="AE928" s="54">
        <f t="shared" si="547"/>
        <v>0</v>
      </c>
      <c r="AF928" s="54">
        <f t="shared" si="547"/>
        <v>0</v>
      </c>
      <c r="AG928" s="54">
        <f t="shared" si="547"/>
        <v>0</v>
      </c>
      <c r="AH928" s="54">
        <f t="shared" si="547"/>
        <v>0</v>
      </c>
      <c r="AI928" s="54">
        <f t="shared" si="547"/>
        <v>0</v>
      </c>
      <c r="AJ928" s="54"/>
      <c r="AK928" s="54"/>
      <c r="AL928" s="54"/>
      <c r="AM928" s="54"/>
      <c r="AN928" s="54"/>
      <c r="AO928" s="54"/>
      <c r="AP928" s="54">
        <f t="shared" si="547"/>
        <v>0</v>
      </c>
      <c r="AQ928" s="54">
        <f t="shared" si="547"/>
        <v>0</v>
      </c>
      <c r="AR928" s="49">
        <f t="shared" si="545"/>
        <v>0</v>
      </c>
      <c r="AT928" s="46"/>
      <c r="AU928" s="46"/>
      <c r="AV928" s="46"/>
      <c r="AW928" s="46"/>
      <c r="AX928" s="46"/>
      <c r="AY928" s="46"/>
    </row>
    <row r="929" spans="4:51" s="1" customFormat="1" ht="15.75" hidden="1">
      <c r="D929" s="51"/>
      <c r="E929" s="52" t="s">
        <v>24</v>
      </c>
      <c r="F929" s="49"/>
      <c r="G929" s="49"/>
      <c r="H929" s="49"/>
      <c r="I929" s="49"/>
      <c r="J929" s="49"/>
      <c r="K929" s="53">
        <f aca="true" t="shared" si="548" ref="K929:AQ929">ROUND((K926*K$4/100),1)</f>
        <v>0</v>
      </c>
      <c r="L929" s="54">
        <f t="shared" si="548"/>
        <v>0</v>
      </c>
      <c r="M929" s="54"/>
      <c r="N929" s="54">
        <f t="shared" si="548"/>
        <v>0</v>
      </c>
      <c r="O929" s="54">
        <f t="shared" si="548"/>
        <v>0</v>
      </c>
      <c r="P929" s="54">
        <f t="shared" si="548"/>
        <v>0</v>
      </c>
      <c r="Q929" s="54">
        <f t="shared" si="548"/>
        <v>0</v>
      </c>
      <c r="R929" s="54">
        <f t="shared" si="548"/>
        <v>0</v>
      </c>
      <c r="S929" s="54">
        <f t="shared" si="548"/>
        <v>0</v>
      </c>
      <c r="T929" s="54">
        <f t="shared" si="548"/>
        <v>0</v>
      </c>
      <c r="U929" s="54">
        <f t="shared" si="548"/>
        <v>0</v>
      </c>
      <c r="V929" s="54"/>
      <c r="W929" s="54"/>
      <c r="X929" s="54">
        <f t="shared" si="548"/>
        <v>0</v>
      </c>
      <c r="Y929" s="54">
        <f t="shared" si="548"/>
        <v>0</v>
      </c>
      <c r="Z929" s="54">
        <f t="shared" si="548"/>
        <v>0</v>
      </c>
      <c r="AA929" s="54">
        <f t="shared" si="548"/>
        <v>0</v>
      </c>
      <c r="AB929" s="54">
        <f t="shared" si="548"/>
        <v>0</v>
      </c>
      <c r="AC929" s="54">
        <f t="shared" si="548"/>
        <v>0</v>
      </c>
      <c r="AD929" s="54">
        <f t="shared" si="548"/>
        <v>0</v>
      </c>
      <c r="AE929" s="54">
        <f t="shared" si="548"/>
        <v>0</v>
      </c>
      <c r="AF929" s="54">
        <f t="shared" si="548"/>
        <v>0</v>
      </c>
      <c r="AG929" s="54">
        <f t="shared" si="548"/>
        <v>0</v>
      </c>
      <c r="AH929" s="54">
        <f t="shared" si="548"/>
        <v>0</v>
      </c>
      <c r="AI929" s="54">
        <f t="shared" si="548"/>
        <v>0</v>
      </c>
      <c r="AJ929" s="54"/>
      <c r="AK929" s="54"/>
      <c r="AL929" s="54"/>
      <c r="AM929" s="54"/>
      <c r="AN929" s="54"/>
      <c r="AO929" s="54"/>
      <c r="AP929" s="54">
        <f t="shared" si="548"/>
        <v>0</v>
      </c>
      <c r="AQ929" s="54">
        <f t="shared" si="548"/>
        <v>0</v>
      </c>
      <c r="AR929" s="49">
        <f t="shared" si="545"/>
        <v>0</v>
      </c>
      <c r="AT929" s="46"/>
      <c r="AU929" s="46"/>
      <c r="AV929" s="46"/>
      <c r="AW929" s="46"/>
      <c r="AX929" s="46"/>
      <c r="AY929" s="46"/>
    </row>
    <row r="930" spans="4:51" s="1" customFormat="1" ht="15.75" hidden="1">
      <c r="D930" s="51" t="s">
        <v>25</v>
      </c>
      <c r="E930" s="52" t="s">
        <v>26</v>
      </c>
      <c r="F930" s="49"/>
      <c r="G930" s="49"/>
      <c r="H930" s="49"/>
      <c r="I930" s="49"/>
      <c r="J930" s="49"/>
      <c r="K930" s="53">
        <f aca="true" t="shared" si="549" ref="K930:AQ930">K926-K927-K928-K929</f>
        <v>0</v>
      </c>
      <c r="L930" s="54">
        <f t="shared" si="549"/>
        <v>0</v>
      </c>
      <c r="M930" s="54"/>
      <c r="N930" s="54">
        <f t="shared" si="549"/>
        <v>0</v>
      </c>
      <c r="O930" s="54">
        <f t="shared" si="549"/>
        <v>0</v>
      </c>
      <c r="P930" s="54">
        <f t="shared" si="549"/>
        <v>0</v>
      </c>
      <c r="Q930" s="54">
        <f t="shared" si="549"/>
        <v>0</v>
      </c>
      <c r="R930" s="54">
        <f t="shared" si="549"/>
        <v>0</v>
      </c>
      <c r="S930" s="54">
        <f t="shared" si="549"/>
        <v>0</v>
      </c>
      <c r="T930" s="54">
        <f t="shared" si="549"/>
        <v>0</v>
      </c>
      <c r="U930" s="54">
        <f t="shared" si="549"/>
        <v>0</v>
      </c>
      <c r="V930" s="54"/>
      <c r="W930" s="54"/>
      <c r="X930" s="54">
        <f t="shared" si="549"/>
        <v>0</v>
      </c>
      <c r="Y930" s="54">
        <f t="shared" si="549"/>
        <v>0</v>
      </c>
      <c r="Z930" s="54">
        <f t="shared" si="549"/>
        <v>0</v>
      </c>
      <c r="AA930" s="54">
        <f t="shared" si="549"/>
        <v>0</v>
      </c>
      <c r="AB930" s="54">
        <f t="shared" si="549"/>
        <v>0</v>
      </c>
      <c r="AC930" s="54">
        <f t="shared" si="549"/>
        <v>0</v>
      </c>
      <c r="AD930" s="54">
        <f t="shared" si="549"/>
        <v>0</v>
      </c>
      <c r="AE930" s="54">
        <f t="shared" si="549"/>
        <v>0</v>
      </c>
      <c r="AF930" s="54">
        <f t="shared" si="549"/>
        <v>0</v>
      </c>
      <c r="AG930" s="54">
        <f t="shared" si="549"/>
        <v>0</v>
      </c>
      <c r="AH930" s="54">
        <f t="shared" si="549"/>
        <v>0</v>
      </c>
      <c r="AI930" s="54">
        <f t="shared" si="549"/>
        <v>0</v>
      </c>
      <c r="AJ930" s="54"/>
      <c r="AK930" s="54"/>
      <c r="AL930" s="54"/>
      <c r="AM930" s="54"/>
      <c r="AN930" s="54"/>
      <c r="AO930" s="54"/>
      <c r="AP930" s="54">
        <f t="shared" si="549"/>
        <v>0</v>
      </c>
      <c r="AQ930" s="54">
        <f t="shared" si="549"/>
        <v>0</v>
      </c>
      <c r="AR930" s="49">
        <f t="shared" si="545"/>
        <v>0</v>
      </c>
      <c r="AT930" s="46"/>
      <c r="AU930" s="46"/>
      <c r="AV930" s="46"/>
      <c r="AW930" s="46"/>
      <c r="AX930" s="46"/>
      <c r="AY930" s="46"/>
    </row>
    <row r="931" spans="4:51" s="1" customFormat="1" ht="15.75" hidden="1">
      <c r="D931" s="41"/>
      <c r="E931" s="49"/>
      <c r="F931" s="49"/>
      <c r="G931" s="49"/>
      <c r="H931" s="49"/>
      <c r="I931" s="49"/>
      <c r="J931" s="49"/>
      <c r="K931" s="60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  <c r="AK931" s="61"/>
      <c r="AL931" s="61"/>
      <c r="AM931" s="61"/>
      <c r="AN931" s="61"/>
      <c r="AO931" s="61"/>
      <c r="AP931" s="61"/>
      <c r="AQ931" s="61"/>
      <c r="AR931" s="49">
        <f t="shared" si="545"/>
        <v>0</v>
      </c>
      <c r="AT931" s="46"/>
      <c r="AU931" s="46"/>
      <c r="AV931" s="46"/>
      <c r="AW931" s="46"/>
      <c r="AX931" s="46"/>
      <c r="AY931" s="46"/>
    </row>
    <row r="932" spans="4:51" s="1" customFormat="1" ht="6" customHeight="1" hidden="1">
      <c r="D932" s="41"/>
      <c r="E932" s="49"/>
      <c r="F932" s="49"/>
      <c r="G932" s="49"/>
      <c r="H932" s="49"/>
      <c r="I932" s="49"/>
      <c r="J932" s="49"/>
      <c r="K932" s="60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  <c r="AK932" s="61"/>
      <c r="AL932" s="61"/>
      <c r="AM932" s="61"/>
      <c r="AN932" s="61"/>
      <c r="AO932" s="61"/>
      <c r="AP932" s="61"/>
      <c r="AQ932" s="61"/>
      <c r="AR932" s="49">
        <f t="shared" si="545"/>
        <v>0</v>
      </c>
      <c r="AT932" s="46"/>
      <c r="AU932" s="46"/>
      <c r="AV932" s="46"/>
      <c r="AW932" s="46"/>
      <c r="AX932" s="46"/>
      <c r="AY932" s="46"/>
    </row>
    <row r="933" spans="4:51" s="2" customFormat="1" ht="47.25" hidden="1">
      <c r="D933" s="67">
        <v>70732</v>
      </c>
      <c r="E933" s="48" t="s">
        <v>150</v>
      </c>
      <c r="F933" s="49"/>
      <c r="G933" s="49"/>
      <c r="H933" s="49"/>
      <c r="I933" s="49"/>
      <c r="J933" s="49"/>
      <c r="K933" s="50">
        <v>0</v>
      </c>
      <c r="L933" s="49">
        <v>0</v>
      </c>
      <c r="M933" s="49"/>
      <c r="N933" s="49">
        <v>0</v>
      </c>
      <c r="O933" s="49">
        <v>0</v>
      </c>
      <c r="P933" s="49">
        <v>0</v>
      </c>
      <c r="Q933" s="49">
        <v>0</v>
      </c>
      <c r="R933" s="49">
        <v>0</v>
      </c>
      <c r="S933" s="49">
        <v>0</v>
      </c>
      <c r="T933" s="49">
        <v>0</v>
      </c>
      <c r="U933" s="49">
        <v>0</v>
      </c>
      <c r="V933" s="49"/>
      <c r="W933" s="49"/>
      <c r="X933" s="49">
        <v>0</v>
      </c>
      <c r="Y933" s="49">
        <v>0</v>
      </c>
      <c r="Z933" s="49">
        <v>0</v>
      </c>
      <c r="AA933" s="49">
        <v>0</v>
      </c>
      <c r="AB933" s="49">
        <v>0</v>
      </c>
      <c r="AC933" s="49">
        <v>0</v>
      </c>
      <c r="AD933" s="49">
        <v>0</v>
      </c>
      <c r="AE933" s="49">
        <v>0</v>
      </c>
      <c r="AF933" s="49">
        <v>0</v>
      </c>
      <c r="AG933" s="49">
        <v>0</v>
      </c>
      <c r="AH933" s="49">
        <v>0</v>
      </c>
      <c r="AI933" s="49">
        <v>0</v>
      </c>
      <c r="AJ933" s="49"/>
      <c r="AK933" s="49"/>
      <c r="AL933" s="49"/>
      <c r="AM933" s="49"/>
      <c r="AN933" s="49"/>
      <c r="AO933" s="49"/>
      <c r="AP933" s="49">
        <v>0</v>
      </c>
      <c r="AQ933" s="49">
        <v>0</v>
      </c>
      <c r="AR933" s="49">
        <f t="shared" si="545"/>
        <v>0</v>
      </c>
      <c r="AT933" s="46"/>
      <c r="AU933" s="46"/>
      <c r="AV933" s="46"/>
      <c r="AW933" s="46"/>
      <c r="AX933" s="46"/>
      <c r="AY933" s="46"/>
    </row>
    <row r="934" spans="4:51" s="1" customFormat="1" ht="15.75" hidden="1">
      <c r="D934" s="51"/>
      <c r="E934" s="52" t="s">
        <v>22</v>
      </c>
      <c r="F934" s="49"/>
      <c r="G934" s="49"/>
      <c r="H934" s="49"/>
      <c r="I934" s="49"/>
      <c r="J934" s="49"/>
      <c r="K934" s="53">
        <f aca="true" t="shared" si="550" ref="K934:AQ934">ROUND((K933*K$2/100),1)</f>
        <v>0</v>
      </c>
      <c r="L934" s="54">
        <f t="shared" si="550"/>
        <v>0</v>
      </c>
      <c r="M934" s="54"/>
      <c r="N934" s="54">
        <f t="shared" si="550"/>
        <v>0</v>
      </c>
      <c r="O934" s="54">
        <f t="shared" si="550"/>
        <v>0</v>
      </c>
      <c r="P934" s="54">
        <f t="shared" si="550"/>
        <v>0</v>
      </c>
      <c r="Q934" s="54">
        <f t="shared" si="550"/>
        <v>0</v>
      </c>
      <c r="R934" s="54">
        <f t="shared" si="550"/>
        <v>0</v>
      </c>
      <c r="S934" s="54">
        <f t="shared" si="550"/>
        <v>0</v>
      </c>
      <c r="T934" s="54">
        <f t="shared" si="550"/>
        <v>0</v>
      </c>
      <c r="U934" s="54">
        <f t="shared" si="550"/>
        <v>0</v>
      </c>
      <c r="V934" s="54"/>
      <c r="W934" s="54"/>
      <c r="X934" s="54">
        <f t="shared" si="550"/>
        <v>0</v>
      </c>
      <c r="Y934" s="54">
        <f t="shared" si="550"/>
        <v>0</v>
      </c>
      <c r="Z934" s="54">
        <f t="shared" si="550"/>
        <v>0</v>
      </c>
      <c r="AA934" s="54">
        <f t="shared" si="550"/>
        <v>0</v>
      </c>
      <c r="AB934" s="54">
        <f t="shared" si="550"/>
        <v>0</v>
      </c>
      <c r="AC934" s="54">
        <f t="shared" si="550"/>
        <v>0</v>
      </c>
      <c r="AD934" s="54">
        <f t="shared" si="550"/>
        <v>0</v>
      </c>
      <c r="AE934" s="54">
        <f t="shared" si="550"/>
        <v>0</v>
      </c>
      <c r="AF934" s="54">
        <f t="shared" si="550"/>
        <v>0</v>
      </c>
      <c r="AG934" s="54">
        <f t="shared" si="550"/>
        <v>0</v>
      </c>
      <c r="AH934" s="54">
        <f t="shared" si="550"/>
        <v>0</v>
      </c>
      <c r="AI934" s="54">
        <f t="shared" si="550"/>
        <v>0</v>
      </c>
      <c r="AJ934" s="54"/>
      <c r="AK934" s="54"/>
      <c r="AL934" s="54"/>
      <c r="AM934" s="54"/>
      <c r="AN934" s="54"/>
      <c r="AO934" s="54"/>
      <c r="AP934" s="54">
        <f t="shared" si="550"/>
        <v>0</v>
      </c>
      <c r="AQ934" s="54">
        <f t="shared" si="550"/>
        <v>0</v>
      </c>
      <c r="AR934" s="49">
        <f t="shared" si="545"/>
        <v>0</v>
      </c>
      <c r="AS934" s="1" t="b">
        <f>SUM(K933:Z933)=AR933</f>
        <v>1</v>
      </c>
      <c r="AT934" s="46"/>
      <c r="AU934" s="46"/>
      <c r="AV934" s="46"/>
      <c r="AW934" s="46"/>
      <c r="AX934" s="46"/>
      <c r="AY934" s="46"/>
    </row>
    <row r="935" spans="4:51" s="1" customFormat="1" ht="15.75" hidden="1">
      <c r="D935" s="51"/>
      <c r="E935" s="52" t="s">
        <v>23</v>
      </c>
      <c r="F935" s="49"/>
      <c r="G935" s="49"/>
      <c r="H935" s="49"/>
      <c r="I935" s="49"/>
      <c r="J935" s="49"/>
      <c r="K935" s="53">
        <f aca="true" t="shared" si="551" ref="K935:AQ935">ROUND((K933*K$3/100),1)</f>
        <v>0</v>
      </c>
      <c r="L935" s="54">
        <f t="shared" si="551"/>
        <v>0</v>
      </c>
      <c r="M935" s="54"/>
      <c r="N935" s="54">
        <f t="shared" si="551"/>
        <v>0</v>
      </c>
      <c r="O935" s="54">
        <f t="shared" si="551"/>
        <v>0</v>
      </c>
      <c r="P935" s="54">
        <f t="shared" si="551"/>
        <v>0</v>
      </c>
      <c r="Q935" s="54">
        <f t="shared" si="551"/>
        <v>0</v>
      </c>
      <c r="R935" s="54">
        <f t="shared" si="551"/>
        <v>0</v>
      </c>
      <c r="S935" s="54">
        <f t="shared" si="551"/>
        <v>0</v>
      </c>
      <c r="T935" s="54">
        <f t="shared" si="551"/>
        <v>0</v>
      </c>
      <c r="U935" s="54">
        <f t="shared" si="551"/>
        <v>0</v>
      </c>
      <c r="V935" s="54"/>
      <c r="W935" s="54"/>
      <c r="X935" s="54">
        <f t="shared" si="551"/>
        <v>0</v>
      </c>
      <c r="Y935" s="54">
        <f t="shared" si="551"/>
        <v>0</v>
      </c>
      <c r="Z935" s="54">
        <f t="shared" si="551"/>
        <v>0</v>
      </c>
      <c r="AA935" s="54">
        <f t="shared" si="551"/>
        <v>0</v>
      </c>
      <c r="AB935" s="54">
        <f t="shared" si="551"/>
        <v>0</v>
      </c>
      <c r="AC935" s="54">
        <f t="shared" si="551"/>
        <v>0</v>
      </c>
      <c r="AD935" s="54">
        <f t="shared" si="551"/>
        <v>0</v>
      </c>
      <c r="AE935" s="54">
        <f t="shared" si="551"/>
        <v>0</v>
      </c>
      <c r="AF935" s="54">
        <f t="shared" si="551"/>
        <v>0</v>
      </c>
      <c r="AG935" s="54">
        <f t="shared" si="551"/>
        <v>0</v>
      </c>
      <c r="AH935" s="54">
        <f t="shared" si="551"/>
        <v>0</v>
      </c>
      <c r="AI935" s="54">
        <f t="shared" si="551"/>
        <v>0</v>
      </c>
      <c r="AJ935" s="54"/>
      <c r="AK935" s="54"/>
      <c r="AL935" s="54"/>
      <c r="AM935" s="54"/>
      <c r="AN935" s="54"/>
      <c r="AO935" s="54"/>
      <c r="AP935" s="54">
        <f t="shared" si="551"/>
        <v>0</v>
      </c>
      <c r="AQ935" s="54">
        <f t="shared" si="551"/>
        <v>0</v>
      </c>
      <c r="AR935" s="49">
        <f t="shared" si="545"/>
        <v>0</v>
      </c>
      <c r="AT935" s="46"/>
      <c r="AU935" s="46"/>
      <c r="AV935" s="46"/>
      <c r="AW935" s="46"/>
      <c r="AX935" s="46"/>
      <c r="AY935" s="46"/>
    </row>
    <row r="936" spans="4:51" s="1" customFormat="1" ht="15.75" hidden="1">
      <c r="D936" s="51"/>
      <c r="E936" s="52" t="s">
        <v>24</v>
      </c>
      <c r="F936" s="49"/>
      <c r="G936" s="49"/>
      <c r="H936" s="49"/>
      <c r="I936" s="49"/>
      <c r="J936" s="49"/>
      <c r="K936" s="53">
        <f aca="true" t="shared" si="552" ref="K936:AQ936">ROUND((K933*K$4/100),1)</f>
        <v>0</v>
      </c>
      <c r="L936" s="54">
        <f t="shared" si="552"/>
        <v>0</v>
      </c>
      <c r="M936" s="54"/>
      <c r="N936" s="54">
        <f t="shared" si="552"/>
        <v>0</v>
      </c>
      <c r="O936" s="54">
        <f t="shared" si="552"/>
        <v>0</v>
      </c>
      <c r="P936" s="54">
        <f t="shared" si="552"/>
        <v>0</v>
      </c>
      <c r="Q936" s="54">
        <f t="shared" si="552"/>
        <v>0</v>
      </c>
      <c r="R936" s="54">
        <f t="shared" si="552"/>
        <v>0</v>
      </c>
      <c r="S936" s="54">
        <f t="shared" si="552"/>
        <v>0</v>
      </c>
      <c r="T936" s="54">
        <f t="shared" si="552"/>
        <v>0</v>
      </c>
      <c r="U936" s="54">
        <f t="shared" si="552"/>
        <v>0</v>
      </c>
      <c r="V936" s="54"/>
      <c r="W936" s="54"/>
      <c r="X936" s="54">
        <f t="shared" si="552"/>
        <v>0</v>
      </c>
      <c r="Y936" s="54">
        <f t="shared" si="552"/>
        <v>0</v>
      </c>
      <c r="Z936" s="54">
        <f t="shared" si="552"/>
        <v>0</v>
      </c>
      <c r="AA936" s="54">
        <f t="shared" si="552"/>
        <v>0</v>
      </c>
      <c r="AB936" s="54">
        <f t="shared" si="552"/>
        <v>0</v>
      </c>
      <c r="AC936" s="54">
        <f t="shared" si="552"/>
        <v>0</v>
      </c>
      <c r="AD936" s="54">
        <f t="shared" si="552"/>
        <v>0</v>
      </c>
      <c r="AE936" s="54">
        <f t="shared" si="552"/>
        <v>0</v>
      </c>
      <c r="AF936" s="54">
        <f t="shared" si="552"/>
        <v>0</v>
      </c>
      <c r="AG936" s="54">
        <f t="shared" si="552"/>
        <v>0</v>
      </c>
      <c r="AH936" s="54">
        <f t="shared" si="552"/>
        <v>0</v>
      </c>
      <c r="AI936" s="54">
        <f t="shared" si="552"/>
        <v>0</v>
      </c>
      <c r="AJ936" s="54"/>
      <c r="AK936" s="54"/>
      <c r="AL936" s="54"/>
      <c r="AM936" s="54"/>
      <c r="AN936" s="54"/>
      <c r="AO936" s="54"/>
      <c r="AP936" s="54">
        <f t="shared" si="552"/>
        <v>0</v>
      </c>
      <c r="AQ936" s="54">
        <f t="shared" si="552"/>
        <v>0</v>
      </c>
      <c r="AR936" s="49">
        <f t="shared" si="545"/>
        <v>0</v>
      </c>
      <c r="AT936" s="46"/>
      <c r="AU936" s="46"/>
      <c r="AV936" s="46"/>
      <c r="AW936" s="46"/>
      <c r="AX936" s="46"/>
      <c r="AY936" s="46"/>
    </row>
    <row r="937" spans="4:51" s="1" customFormat="1" ht="15.75" hidden="1">
      <c r="D937" s="51" t="s">
        <v>25</v>
      </c>
      <c r="E937" s="52" t="s">
        <v>26</v>
      </c>
      <c r="F937" s="49"/>
      <c r="G937" s="49"/>
      <c r="H937" s="49"/>
      <c r="I937" s="49"/>
      <c r="J937" s="49"/>
      <c r="K937" s="53">
        <f aca="true" t="shared" si="553" ref="K937:AQ937">K933-K934-K935-K936</f>
        <v>0</v>
      </c>
      <c r="L937" s="54">
        <f t="shared" si="553"/>
        <v>0</v>
      </c>
      <c r="M937" s="54"/>
      <c r="N937" s="54">
        <f t="shared" si="553"/>
        <v>0</v>
      </c>
      <c r="O937" s="54">
        <f t="shared" si="553"/>
        <v>0</v>
      </c>
      <c r="P937" s="54">
        <f t="shared" si="553"/>
        <v>0</v>
      </c>
      <c r="Q937" s="54">
        <f t="shared" si="553"/>
        <v>0</v>
      </c>
      <c r="R937" s="54">
        <f t="shared" si="553"/>
        <v>0</v>
      </c>
      <c r="S937" s="54">
        <f t="shared" si="553"/>
        <v>0</v>
      </c>
      <c r="T937" s="54">
        <f t="shared" si="553"/>
        <v>0</v>
      </c>
      <c r="U937" s="54">
        <f t="shared" si="553"/>
        <v>0</v>
      </c>
      <c r="V937" s="54"/>
      <c r="W937" s="54"/>
      <c r="X937" s="54">
        <f t="shared" si="553"/>
        <v>0</v>
      </c>
      <c r="Y937" s="54">
        <f t="shared" si="553"/>
        <v>0</v>
      </c>
      <c r="Z937" s="54">
        <f t="shared" si="553"/>
        <v>0</v>
      </c>
      <c r="AA937" s="54">
        <f t="shared" si="553"/>
        <v>0</v>
      </c>
      <c r="AB937" s="54">
        <f t="shared" si="553"/>
        <v>0</v>
      </c>
      <c r="AC937" s="54">
        <f t="shared" si="553"/>
        <v>0</v>
      </c>
      <c r="AD937" s="54">
        <f t="shared" si="553"/>
        <v>0</v>
      </c>
      <c r="AE937" s="54">
        <f t="shared" si="553"/>
        <v>0</v>
      </c>
      <c r="AF937" s="54">
        <f t="shared" si="553"/>
        <v>0</v>
      </c>
      <c r="AG937" s="54">
        <f t="shared" si="553"/>
        <v>0</v>
      </c>
      <c r="AH937" s="54">
        <f t="shared" si="553"/>
        <v>0</v>
      </c>
      <c r="AI937" s="54">
        <f t="shared" si="553"/>
        <v>0</v>
      </c>
      <c r="AJ937" s="54"/>
      <c r="AK937" s="54"/>
      <c r="AL937" s="54"/>
      <c r="AM937" s="54"/>
      <c r="AN937" s="54"/>
      <c r="AO937" s="54"/>
      <c r="AP937" s="54">
        <f t="shared" si="553"/>
        <v>0</v>
      </c>
      <c r="AQ937" s="54">
        <f t="shared" si="553"/>
        <v>0</v>
      </c>
      <c r="AR937" s="49">
        <f t="shared" si="545"/>
        <v>0</v>
      </c>
      <c r="AT937" s="46"/>
      <c r="AU937" s="46"/>
      <c r="AV937" s="46"/>
      <c r="AW937" s="46"/>
      <c r="AX937" s="46"/>
      <c r="AY937" s="46"/>
    </row>
    <row r="938" spans="4:51" s="1" customFormat="1" ht="15.75" hidden="1">
      <c r="D938" s="41"/>
      <c r="E938" s="49"/>
      <c r="F938" s="49"/>
      <c r="G938" s="49"/>
      <c r="H938" s="49"/>
      <c r="I938" s="49"/>
      <c r="J938" s="49"/>
      <c r="K938" s="60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  <c r="AK938" s="61"/>
      <c r="AL938" s="61"/>
      <c r="AM938" s="61"/>
      <c r="AN938" s="61"/>
      <c r="AO938" s="61"/>
      <c r="AP938" s="61"/>
      <c r="AQ938" s="61"/>
      <c r="AR938" s="49">
        <f t="shared" si="545"/>
        <v>0</v>
      </c>
      <c r="AT938" s="46"/>
      <c r="AU938" s="46"/>
      <c r="AV938" s="46"/>
      <c r="AW938" s="46"/>
      <c r="AX938" s="46"/>
      <c r="AY938" s="46"/>
    </row>
    <row r="939" spans="4:51" s="1" customFormat="1" ht="15.75" hidden="1">
      <c r="D939" s="41"/>
      <c r="E939" s="49"/>
      <c r="F939" s="49"/>
      <c r="G939" s="49"/>
      <c r="H939" s="49"/>
      <c r="I939" s="49"/>
      <c r="J939" s="49"/>
      <c r="K939" s="60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  <c r="AK939" s="61"/>
      <c r="AL939" s="61"/>
      <c r="AM939" s="61"/>
      <c r="AN939" s="61"/>
      <c r="AO939" s="61"/>
      <c r="AP939" s="61"/>
      <c r="AQ939" s="61"/>
      <c r="AR939" s="49">
        <f t="shared" si="545"/>
        <v>0</v>
      </c>
      <c r="AT939" s="46"/>
      <c r="AU939" s="46"/>
      <c r="AV939" s="46"/>
      <c r="AW939" s="46"/>
      <c r="AX939" s="46"/>
      <c r="AY939" s="46"/>
    </row>
    <row r="940" spans="4:51" s="2" customFormat="1" ht="48.75" customHeight="1" hidden="1">
      <c r="D940" s="57">
        <v>70732</v>
      </c>
      <c r="E940" s="48" t="s">
        <v>151</v>
      </c>
      <c r="F940" s="49"/>
      <c r="G940" s="49"/>
      <c r="H940" s="49"/>
      <c r="I940" s="49"/>
      <c r="J940" s="49"/>
      <c r="K940" s="50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  <c r="AA940" s="49"/>
      <c r="AB940" s="49"/>
      <c r="AC940" s="49"/>
      <c r="AD940" s="49"/>
      <c r="AE940" s="49"/>
      <c r="AF940" s="49"/>
      <c r="AG940" s="49"/>
      <c r="AH940" s="49"/>
      <c r="AI940" s="49"/>
      <c r="AJ940" s="49"/>
      <c r="AK940" s="49"/>
      <c r="AL940" s="49"/>
      <c r="AM940" s="49"/>
      <c r="AN940" s="49"/>
      <c r="AO940" s="49"/>
      <c r="AP940" s="49">
        <v>0</v>
      </c>
      <c r="AQ940" s="49">
        <v>0</v>
      </c>
      <c r="AR940" s="49">
        <f t="shared" si="545"/>
        <v>0</v>
      </c>
      <c r="AS940" s="1"/>
      <c r="AT940" s="46"/>
      <c r="AU940" s="46"/>
      <c r="AV940" s="46"/>
      <c r="AW940" s="46"/>
      <c r="AX940" s="46"/>
      <c r="AY940" s="46"/>
    </row>
    <row r="941" spans="4:51" s="1" customFormat="1" ht="15.75" hidden="1">
      <c r="D941" s="51"/>
      <c r="E941" s="52" t="s">
        <v>22</v>
      </c>
      <c r="F941" s="49"/>
      <c r="G941" s="49"/>
      <c r="H941" s="49"/>
      <c r="I941" s="49"/>
      <c r="J941" s="49"/>
      <c r="K941" s="54">
        <f aca="true" t="shared" si="554" ref="K941:Y941">ROUND((K940*K$2/100),1)</f>
        <v>0</v>
      </c>
      <c r="L941" s="54">
        <f t="shared" si="554"/>
        <v>0</v>
      </c>
      <c r="M941" s="54"/>
      <c r="N941" s="54">
        <f t="shared" si="554"/>
        <v>0</v>
      </c>
      <c r="O941" s="54">
        <f t="shared" si="554"/>
        <v>0</v>
      </c>
      <c r="P941" s="54">
        <f t="shared" si="554"/>
        <v>0</v>
      </c>
      <c r="Q941" s="54">
        <f t="shared" si="554"/>
        <v>0</v>
      </c>
      <c r="R941" s="54">
        <f t="shared" si="554"/>
        <v>0</v>
      </c>
      <c r="S941" s="54">
        <f t="shared" si="554"/>
        <v>0</v>
      </c>
      <c r="T941" s="54">
        <f t="shared" si="554"/>
        <v>0</v>
      </c>
      <c r="U941" s="54">
        <f t="shared" si="554"/>
        <v>0</v>
      </c>
      <c r="V941" s="54"/>
      <c r="W941" s="54"/>
      <c r="X941" s="54">
        <f t="shared" si="554"/>
        <v>0</v>
      </c>
      <c r="Y941" s="54">
        <f t="shared" si="554"/>
        <v>0</v>
      </c>
      <c r="Z941" s="54">
        <f>ROUND((Z940*Z$2/100),1)</f>
        <v>0</v>
      </c>
      <c r="AA941" s="54">
        <f aca="true" t="shared" si="555" ref="AA941:AQ941">ROUND((AA940*AA$2/100),1)</f>
        <v>0</v>
      </c>
      <c r="AB941" s="54">
        <f t="shared" si="555"/>
        <v>0</v>
      </c>
      <c r="AC941" s="54">
        <f t="shared" si="555"/>
        <v>0</v>
      </c>
      <c r="AD941" s="54">
        <f t="shared" si="555"/>
        <v>0</v>
      </c>
      <c r="AE941" s="54">
        <f t="shared" si="555"/>
        <v>0</v>
      </c>
      <c r="AF941" s="54">
        <f t="shared" si="555"/>
        <v>0</v>
      </c>
      <c r="AG941" s="54">
        <f t="shared" si="555"/>
        <v>0</v>
      </c>
      <c r="AH941" s="54">
        <f t="shared" si="555"/>
        <v>0</v>
      </c>
      <c r="AI941" s="54">
        <f t="shared" si="555"/>
        <v>0</v>
      </c>
      <c r="AJ941" s="54"/>
      <c r="AK941" s="54"/>
      <c r="AL941" s="54"/>
      <c r="AM941" s="54"/>
      <c r="AN941" s="54"/>
      <c r="AO941" s="54"/>
      <c r="AP941" s="54">
        <f t="shared" si="555"/>
        <v>0</v>
      </c>
      <c r="AQ941" s="54">
        <f t="shared" si="555"/>
        <v>0</v>
      </c>
      <c r="AR941" s="49">
        <f t="shared" si="545"/>
        <v>0</v>
      </c>
      <c r="AS941" s="1" t="b">
        <f>SUM(K940:AQ940)=AR940</f>
        <v>1</v>
      </c>
      <c r="AT941" s="46"/>
      <c r="AU941" s="46"/>
      <c r="AV941" s="46"/>
      <c r="AW941" s="46"/>
      <c r="AX941" s="46"/>
      <c r="AY941" s="46"/>
    </row>
    <row r="942" spans="4:51" s="1" customFormat="1" ht="15.75" hidden="1">
      <c r="D942" s="51"/>
      <c r="E942" s="52" t="s">
        <v>23</v>
      </c>
      <c r="F942" s="49"/>
      <c r="G942" s="49"/>
      <c r="H942" s="49"/>
      <c r="I942" s="49"/>
      <c r="J942" s="49"/>
      <c r="K942" s="54">
        <f aca="true" t="shared" si="556" ref="K942:Y942">ROUND((K940*K$3/100),1)</f>
        <v>0</v>
      </c>
      <c r="L942" s="54">
        <f t="shared" si="556"/>
        <v>0</v>
      </c>
      <c r="M942" s="54"/>
      <c r="N942" s="54">
        <f t="shared" si="556"/>
        <v>0</v>
      </c>
      <c r="O942" s="54">
        <f t="shared" si="556"/>
        <v>0</v>
      </c>
      <c r="P942" s="54">
        <f t="shared" si="556"/>
        <v>0</v>
      </c>
      <c r="Q942" s="54">
        <f t="shared" si="556"/>
        <v>0</v>
      </c>
      <c r="R942" s="54">
        <f t="shared" si="556"/>
        <v>0</v>
      </c>
      <c r="S942" s="54">
        <f t="shared" si="556"/>
        <v>0</v>
      </c>
      <c r="T942" s="54">
        <f t="shared" si="556"/>
        <v>0</v>
      </c>
      <c r="U942" s="54">
        <f t="shared" si="556"/>
        <v>0</v>
      </c>
      <c r="V942" s="54"/>
      <c r="W942" s="54"/>
      <c r="X942" s="54">
        <f t="shared" si="556"/>
        <v>0</v>
      </c>
      <c r="Y942" s="54">
        <f t="shared" si="556"/>
        <v>0</v>
      </c>
      <c r="Z942" s="54">
        <f>ROUND((Z940*Z$3/100),1)</f>
        <v>0</v>
      </c>
      <c r="AA942" s="54">
        <f aca="true" t="shared" si="557" ref="AA942:AQ942">ROUND((AA940*AA$3/100),1)</f>
        <v>0</v>
      </c>
      <c r="AB942" s="54">
        <f t="shared" si="557"/>
        <v>0</v>
      </c>
      <c r="AC942" s="54">
        <f t="shared" si="557"/>
        <v>0</v>
      </c>
      <c r="AD942" s="54">
        <f t="shared" si="557"/>
        <v>0</v>
      </c>
      <c r="AE942" s="54">
        <f t="shared" si="557"/>
        <v>0</v>
      </c>
      <c r="AF942" s="54">
        <f t="shared" si="557"/>
        <v>0</v>
      </c>
      <c r="AG942" s="54">
        <f t="shared" si="557"/>
        <v>0</v>
      </c>
      <c r="AH942" s="54">
        <f t="shared" si="557"/>
        <v>0</v>
      </c>
      <c r="AI942" s="54">
        <f t="shared" si="557"/>
        <v>0</v>
      </c>
      <c r="AJ942" s="54"/>
      <c r="AK942" s="54"/>
      <c r="AL942" s="54"/>
      <c r="AM942" s="54"/>
      <c r="AN942" s="54"/>
      <c r="AO942" s="54"/>
      <c r="AP942" s="54">
        <f t="shared" si="557"/>
        <v>0</v>
      </c>
      <c r="AQ942" s="54">
        <f t="shared" si="557"/>
        <v>0</v>
      </c>
      <c r="AR942" s="49">
        <f t="shared" si="545"/>
        <v>0</v>
      </c>
      <c r="AT942" s="46"/>
      <c r="AU942" s="46"/>
      <c r="AV942" s="46"/>
      <c r="AW942" s="46"/>
      <c r="AX942" s="46"/>
      <c r="AY942" s="46"/>
    </row>
    <row r="943" spans="4:51" s="1" customFormat="1" ht="15.75" hidden="1">
      <c r="D943" s="51"/>
      <c r="E943" s="52" t="s">
        <v>24</v>
      </c>
      <c r="F943" s="49"/>
      <c r="G943" s="49"/>
      <c r="H943" s="49"/>
      <c r="I943" s="49"/>
      <c r="J943" s="49"/>
      <c r="K943" s="54">
        <f aca="true" t="shared" si="558" ref="K943:Y943">ROUND((K940*K$4/100),1)</f>
        <v>0</v>
      </c>
      <c r="L943" s="54">
        <f t="shared" si="558"/>
        <v>0</v>
      </c>
      <c r="M943" s="54"/>
      <c r="N943" s="54">
        <f t="shared" si="558"/>
        <v>0</v>
      </c>
      <c r="O943" s="54">
        <f t="shared" si="558"/>
        <v>0</v>
      </c>
      <c r="P943" s="54">
        <f t="shared" si="558"/>
        <v>0</v>
      </c>
      <c r="Q943" s="54">
        <f t="shared" si="558"/>
        <v>0</v>
      </c>
      <c r="R943" s="54">
        <f t="shared" si="558"/>
        <v>0</v>
      </c>
      <c r="S943" s="54">
        <f t="shared" si="558"/>
        <v>0</v>
      </c>
      <c r="T943" s="54">
        <f t="shared" si="558"/>
        <v>0</v>
      </c>
      <c r="U943" s="54">
        <f t="shared" si="558"/>
        <v>0</v>
      </c>
      <c r="V943" s="54"/>
      <c r="W943" s="54"/>
      <c r="X943" s="54">
        <f t="shared" si="558"/>
        <v>0</v>
      </c>
      <c r="Y943" s="54">
        <f t="shared" si="558"/>
        <v>0</v>
      </c>
      <c r="Z943" s="54">
        <f>ROUND((Z940*Z$4/100),1)</f>
        <v>0</v>
      </c>
      <c r="AA943" s="54">
        <f aca="true" t="shared" si="559" ref="AA943:AQ943">ROUND((AA940*AA$4/100),1)</f>
        <v>0</v>
      </c>
      <c r="AB943" s="54">
        <f t="shared" si="559"/>
        <v>0</v>
      </c>
      <c r="AC943" s="54">
        <f t="shared" si="559"/>
        <v>0</v>
      </c>
      <c r="AD943" s="54">
        <f t="shared" si="559"/>
        <v>0</v>
      </c>
      <c r="AE943" s="54">
        <f t="shared" si="559"/>
        <v>0</v>
      </c>
      <c r="AF943" s="54">
        <f t="shared" si="559"/>
        <v>0</v>
      </c>
      <c r="AG943" s="54">
        <f t="shared" si="559"/>
        <v>0</v>
      </c>
      <c r="AH943" s="54">
        <f t="shared" si="559"/>
        <v>0</v>
      </c>
      <c r="AI943" s="54">
        <f t="shared" si="559"/>
        <v>0</v>
      </c>
      <c r="AJ943" s="54"/>
      <c r="AK943" s="54"/>
      <c r="AL943" s="54"/>
      <c r="AM943" s="54"/>
      <c r="AN943" s="54"/>
      <c r="AO943" s="54"/>
      <c r="AP943" s="54">
        <f t="shared" si="559"/>
        <v>0</v>
      </c>
      <c r="AQ943" s="54">
        <f t="shared" si="559"/>
        <v>0</v>
      </c>
      <c r="AR943" s="49">
        <f t="shared" si="545"/>
        <v>0</v>
      </c>
      <c r="AT943" s="46"/>
      <c r="AU943" s="46"/>
      <c r="AV943" s="46"/>
      <c r="AW943" s="46"/>
      <c r="AX943" s="46"/>
      <c r="AY943" s="46"/>
    </row>
    <row r="944" spans="4:51" s="1" customFormat="1" ht="15.75" hidden="1">
      <c r="D944" s="51" t="s">
        <v>25</v>
      </c>
      <c r="E944" s="52" t="s">
        <v>26</v>
      </c>
      <c r="F944" s="49"/>
      <c r="G944" s="49"/>
      <c r="H944" s="49"/>
      <c r="I944" s="49"/>
      <c r="J944" s="49"/>
      <c r="K944" s="54">
        <f aca="true" t="shared" si="560" ref="K944:Y944">K940-K941-K942-K943</f>
        <v>0</v>
      </c>
      <c r="L944" s="54">
        <f t="shared" si="560"/>
        <v>0</v>
      </c>
      <c r="M944" s="54"/>
      <c r="N944" s="54">
        <f t="shared" si="560"/>
        <v>0</v>
      </c>
      <c r="O944" s="54">
        <f t="shared" si="560"/>
        <v>0</v>
      </c>
      <c r="P944" s="54">
        <f t="shared" si="560"/>
        <v>0</v>
      </c>
      <c r="Q944" s="54">
        <f t="shared" si="560"/>
        <v>0</v>
      </c>
      <c r="R944" s="54">
        <f t="shared" si="560"/>
        <v>0</v>
      </c>
      <c r="S944" s="54">
        <f t="shared" si="560"/>
        <v>0</v>
      </c>
      <c r="T944" s="54">
        <f t="shared" si="560"/>
        <v>0</v>
      </c>
      <c r="U944" s="54">
        <f t="shared" si="560"/>
        <v>0</v>
      </c>
      <c r="V944" s="54"/>
      <c r="W944" s="54"/>
      <c r="X944" s="54">
        <f t="shared" si="560"/>
        <v>0</v>
      </c>
      <c r="Y944" s="54">
        <f t="shared" si="560"/>
        <v>0</v>
      </c>
      <c r="Z944" s="54">
        <f>Z940-Z941-Z942-Z943</f>
        <v>0</v>
      </c>
      <c r="AA944" s="54">
        <f aca="true" t="shared" si="561" ref="AA944:AQ944">AA940-AA941-AA942-AA943</f>
        <v>0</v>
      </c>
      <c r="AB944" s="54">
        <f t="shared" si="561"/>
        <v>0</v>
      </c>
      <c r="AC944" s="54">
        <f t="shared" si="561"/>
        <v>0</v>
      </c>
      <c r="AD944" s="54">
        <f t="shared" si="561"/>
        <v>0</v>
      </c>
      <c r="AE944" s="54">
        <f t="shared" si="561"/>
        <v>0</v>
      </c>
      <c r="AF944" s="54">
        <f t="shared" si="561"/>
        <v>0</v>
      </c>
      <c r="AG944" s="54">
        <f t="shared" si="561"/>
        <v>0</v>
      </c>
      <c r="AH944" s="54">
        <f t="shared" si="561"/>
        <v>0</v>
      </c>
      <c r="AI944" s="54">
        <f t="shared" si="561"/>
        <v>0</v>
      </c>
      <c r="AJ944" s="54"/>
      <c r="AK944" s="54"/>
      <c r="AL944" s="54"/>
      <c r="AM944" s="54"/>
      <c r="AN944" s="54"/>
      <c r="AO944" s="54"/>
      <c r="AP944" s="54">
        <f t="shared" si="561"/>
        <v>0</v>
      </c>
      <c r="AQ944" s="54">
        <f t="shared" si="561"/>
        <v>0</v>
      </c>
      <c r="AR944" s="49">
        <f t="shared" si="545"/>
        <v>0</v>
      </c>
      <c r="AT944" s="46"/>
      <c r="AU944" s="46"/>
      <c r="AV944" s="46"/>
      <c r="AW944" s="46"/>
      <c r="AX944" s="46"/>
      <c r="AY944" s="46"/>
    </row>
    <row r="945" spans="4:51" s="1" customFormat="1" ht="15.75" hidden="1">
      <c r="D945" s="41"/>
      <c r="E945" s="49"/>
      <c r="F945" s="49"/>
      <c r="G945" s="49"/>
      <c r="H945" s="49"/>
      <c r="I945" s="49"/>
      <c r="J945" s="49"/>
      <c r="K945" s="60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  <c r="AK945" s="61"/>
      <c r="AL945" s="61"/>
      <c r="AM945" s="61"/>
      <c r="AN945" s="61"/>
      <c r="AO945" s="61"/>
      <c r="AP945" s="61"/>
      <c r="AQ945" s="61"/>
      <c r="AR945" s="49">
        <f t="shared" si="545"/>
        <v>0</v>
      </c>
      <c r="AT945" s="46"/>
      <c r="AU945" s="46"/>
      <c r="AV945" s="46"/>
      <c r="AW945" s="46"/>
      <c r="AX945" s="46"/>
      <c r="AY945" s="46"/>
    </row>
    <row r="946" spans="4:51" s="1" customFormat="1" ht="15.75" hidden="1">
      <c r="D946" s="41"/>
      <c r="E946" s="49"/>
      <c r="F946" s="49"/>
      <c r="G946" s="49"/>
      <c r="H946" s="49"/>
      <c r="I946" s="49"/>
      <c r="J946" s="49"/>
      <c r="K946" s="60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  <c r="AK946" s="61"/>
      <c r="AL946" s="61"/>
      <c r="AM946" s="61"/>
      <c r="AN946" s="61"/>
      <c r="AO946" s="61"/>
      <c r="AP946" s="61"/>
      <c r="AQ946" s="61"/>
      <c r="AR946" s="49">
        <f t="shared" si="545"/>
        <v>0</v>
      </c>
      <c r="AT946" s="46"/>
      <c r="AU946" s="46"/>
      <c r="AV946" s="46"/>
      <c r="AW946" s="46"/>
      <c r="AX946" s="46"/>
      <c r="AY946" s="46"/>
    </row>
    <row r="947" spans="4:51" s="2" customFormat="1" ht="63">
      <c r="D947" s="57">
        <v>70734</v>
      </c>
      <c r="E947" s="48" t="s">
        <v>152</v>
      </c>
      <c r="F947" s="49"/>
      <c r="G947" s="49"/>
      <c r="H947" s="49"/>
      <c r="I947" s="49"/>
      <c r="J947" s="49"/>
      <c r="K947" s="50">
        <v>3220</v>
      </c>
      <c r="L947" s="49">
        <v>557.2</v>
      </c>
      <c r="M947" s="49">
        <v>1019</v>
      </c>
      <c r="N947" s="49"/>
      <c r="O947" s="49"/>
      <c r="P947" s="49"/>
      <c r="Q947" s="49"/>
      <c r="R947" s="49"/>
      <c r="S947" s="49"/>
      <c r="T947" s="49"/>
      <c r="U947" s="49"/>
      <c r="V947" s="49"/>
      <c r="W947" s="49">
        <v>150</v>
      </c>
      <c r="X947" s="49"/>
      <c r="Y947" s="49"/>
      <c r="Z947" s="49"/>
      <c r="AA947" s="49"/>
      <c r="AB947" s="49"/>
      <c r="AC947" s="49"/>
      <c r="AD947" s="49">
        <v>620</v>
      </c>
      <c r="AE947" s="49"/>
      <c r="AF947" s="49"/>
      <c r="AG947" s="49"/>
      <c r="AH947" s="49"/>
      <c r="AI947" s="49"/>
      <c r="AJ947" s="49"/>
      <c r="AK947" s="49"/>
      <c r="AL947" s="49"/>
      <c r="AM947" s="49"/>
      <c r="AN947" s="49"/>
      <c r="AO947" s="49"/>
      <c r="AP947" s="49">
        <v>0</v>
      </c>
      <c r="AQ947" s="49">
        <v>0</v>
      </c>
      <c r="AR947" s="49">
        <f t="shared" si="545"/>
        <v>5566.2</v>
      </c>
      <c r="AS947" s="1"/>
      <c r="AT947" s="46">
        <f>K947/12</f>
        <v>268.3333333333333</v>
      </c>
      <c r="AU947" s="46">
        <f>L947/12</f>
        <v>46.43333333333334</v>
      </c>
      <c r="AV947" s="46">
        <f>M947/12</f>
        <v>84.91666666666667</v>
      </c>
      <c r="AW947" s="46">
        <f>W947/12</f>
        <v>12.5</v>
      </c>
      <c r="AX947" s="46">
        <f>AD947/12</f>
        <v>51.666666666666664</v>
      </c>
      <c r="AY947" s="46"/>
    </row>
    <row r="948" spans="4:51" s="1" customFormat="1" ht="15.75" hidden="1">
      <c r="D948" s="51"/>
      <c r="E948" s="52" t="s">
        <v>22</v>
      </c>
      <c r="F948" s="49"/>
      <c r="G948" s="49"/>
      <c r="H948" s="49"/>
      <c r="I948" s="49"/>
      <c r="J948" s="49"/>
      <c r="K948" s="53">
        <f>ROUND((K947*K$2/100),1)</f>
        <v>676.2</v>
      </c>
      <c r="L948" s="54">
        <f aca="true" t="shared" si="562" ref="L948:AQ948">ROUND((L947*L$2/100),1)</f>
        <v>113.7</v>
      </c>
      <c r="M948" s="54"/>
      <c r="N948" s="53">
        <f t="shared" si="562"/>
        <v>0</v>
      </c>
      <c r="O948" s="54">
        <f t="shared" si="562"/>
        <v>0</v>
      </c>
      <c r="P948" s="54">
        <f t="shared" si="562"/>
        <v>0</v>
      </c>
      <c r="Q948" s="53">
        <f t="shared" si="562"/>
        <v>0</v>
      </c>
      <c r="R948" s="53">
        <f t="shared" si="562"/>
        <v>0</v>
      </c>
      <c r="S948" s="54">
        <f t="shared" si="562"/>
        <v>0</v>
      </c>
      <c r="T948" s="53">
        <f t="shared" si="562"/>
        <v>0</v>
      </c>
      <c r="U948" s="53">
        <f t="shared" si="562"/>
        <v>0</v>
      </c>
      <c r="V948" s="53"/>
      <c r="W948" s="53"/>
      <c r="X948" s="53">
        <f t="shared" si="562"/>
        <v>0</v>
      </c>
      <c r="Y948" s="53">
        <f t="shared" si="562"/>
        <v>0</v>
      </c>
      <c r="Z948" s="54">
        <f t="shared" si="562"/>
        <v>0</v>
      </c>
      <c r="AA948" s="53">
        <f t="shared" si="562"/>
        <v>0</v>
      </c>
      <c r="AB948" s="54">
        <f t="shared" si="562"/>
        <v>0</v>
      </c>
      <c r="AC948" s="54">
        <f t="shared" si="562"/>
        <v>0</v>
      </c>
      <c r="AD948" s="53">
        <f t="shared" si="562"/>
        <v>321.8</v>
      </c>
      <c r="AE948" s="54">
        <f>ROUND((AE947*AE$2/100),1)</f>
        <v>0</v>
      </c>
      <c r="AF948" s="54">
        <f t="shared" si="562"/>
        <v>0</v>
      </c>
      <c r="AG948" s="54">
        <f t="shared" si="562"/>
        <v>0</v>
      </c>
      <c r="AH948" s="54">
        <f t="shared" si="562"/>
        <v>0</v>
      </c>
      <c r="AI948" s="54">
        <f t="shared" si="562"/>
        <v>0</v>
      </c>
      <c r="AJ948" s="54">
        <f t="shared" si="562"/>
        <v>0</v>
      </c>
      <c r="AK948" s="54">
        <f t="shared" si="562"/>
        <v>0</v>
      </c>
      <c r="AL948" s="54">
        <f t="shared" si="562"/>
        <v>0</v>
      </c>
      <c r="AM948" s="54">
        <f t="shared" si="562"/>
        <v>0</v>
      </c>
      <c r="AN948" s="54">
        <f t="shared" si="562"/>
        <v>0</v>
      </c>
      <c r="AO948" s="54">
        <f t="shared" si="562"/>
        <v>0</v>
      </c>
      <c r="AP948" s="54">
        <f t="shared" si="562"/>
        <v>0</v>
      </c>
      <c r="AQ948" s="54">
        <f t="shared" si="562"/>
        <v>0</v>
      </c>
      <c r="AR948" s="49">
        <f t="shared" si="545"/>
        <v>1111.7</v>
      </c>
      <c r="AS948" s="1" t="b">
        <f>SUM(K947:AQ947)=AR947</f>
        <v>1</v>
      </c>
      <c r="AT948" s="46"/>
      <c r="AU948" s="46"/>
      <c r="AV948" s="46"/>
      <c r="AW948" s="46"/>
      <c r="AX948" s="46"/>
      <c r="AY948" s="46"/>
    </row>
    <row r="949" spans="4:51" s="1" customFormat="1" ht="15.75" hidden="1">
      <c r="D949" s="51"/>
      <c r="E949" s="52" t="s">
        <v>23</v>
      </c>
      <c r="F949" s="49"/>
      <c r="G949" s="49"/>
      <c r="H949" s="49"/>
      <c r="I949" s="49"/>
      <c r="J949" s="49"/>
      <c r="K949" s="53">
        <f>ROUND((K947*K$3/100),1)</f>
        <v>1036.8</v>
      </c>
      <c r="L949" s="54">
        <f aca="true" t="shared" si="563" ref="L949:AQ949">ROUND((L947*L$3/100),1)</f>
        <v>193.9</v>
      </c>
      <c r="M949" s="54"/>
      <c r="N949" s="53">
        <f t="shared" si="563"/>
        <v>0</v>
      </c>
      <c r="O949" s="54">
        <f t="shared" si="563"/>
        <v>0</v>
      </c>
      <c r="P949" s="54">
        <f t="shared" si="563"/>
        <v>0</v>
      </c>
      <c r="Q949" s="53">
        <f t="shared" si="563"/>
        <v>0</v>
      </c>
      <c r="R949" s="53">
        <f t="shared" si="563"/>
        <v>0</v>
      </c>
      <c r="S949" s="54">
        <f t="shared" si="563"/>
        <v>0</v>
      </c>
      <c r="T949" s="53">
        <f t="shared" si="563"/>
        <v>0</v>
      </c>
      <c r="U949" s="53">
        <f t="shared" si="563"/>
        <v>0</v>
      </c>
      <c r="V949" s="53"/>
      <c r="W949" s="53"/>
      <c r="X949" s="53">
        <f t="shared" si="563"/>
        <v>0</v>
      </c>
      <c r="Y949" s="53">
        <f t="shared" si="563"/>
        <v>0</v>
      </c>
      <c r="Z949" s="54">
        <f t="shared" si="563"/>
        <v>0</v>
      </c>
      <c r="AA949" s="53">
        <f t="shared" si="563"/>
        <v>0</v>
      </c>
      <c r="AB949" s="54">
        <f t="shared" si="563"/>
        <v>0</v>
      </c>
      <c r="AC949" s="54">
        <f t="shared" si="563"/>
        <v>0</v>
      </c>
      <c r="AD949" s="53">
        <f t="shared" si="563"/>
        <v>106.6</v>
      </c>
      <c r="AE949" s="54">
        <f>ROUND((AE947*AE$3/100),1)</f>
        <v>0</v>
      </c>
      <c r="AF949" s="54">
        <f t="shared" si="563"/>
        <v>0</v>
      </c>
      <c r="AG949" s="54">
        <f t="shared" si="563"/>
        <v>0</v>
      </c>
      <c r="AH949" s="54">
        <f t="shared" si="563"/>
        <v>0</v>
      </c>
      <c r="AI949" s="54">
        <f t="shared" si="563"/>
        <v>0</v>
      </c>
      <c r="AJ949" s="54">
        <f t="shared" si="563"/>
        <v>0</v>
      </c>
      <c r="AK949" s="54">
        <f t="shared" si="563"/>
        <v>0</v>
      </c>
      <c r="AL949" s="54">
        <f t="shared" si="563"/>
        <v>0</v>
      </c>
      <c r="AM949" s="54">
        <f t="shared" si="563"/>
        <v>0</v>
      </c>
      <c r="AN949" s="54">
        <f t="shared" si="563"/>
        <v>0</v>
      </c>
      <c r="AO949" s="54">
        <f t="shared" si="563"/>
        <v>0</v>
      </c>
      <c r="AP949" s="54">
        <f t="shared" si="563"/>
        <v>0</v>
      </c>
      <c r="AQ949" s="54">
        <f t="shared" si="563"/>
        <v>0</v>
      </c>
      <c r="AR949" s="49">
        <f t="shared" si="545"/>
        <v>1337.3</v>
      </c>
      <c r="AT949" s="46"/>
      <c r="AU949" s="46"/>
      <c r="AV949" s="46"/>
      <c r="AW949" s="46"/>
      <c r="AX949" s="46"/>
      <c r="AY949" s="46"/>
    </row>
    <row r="950" spans="4:51" s="1" customFormat="1" ht="15.75" hidden="1">
      <c r="D950" s="51"/>
      <c r="E950" s="52" t="s">
        <v>24</v>
      </c>
      <c r="F950" s="49"/>
      <c r="G950" s="49"/>
      <c r="H950" s="49"/>
      <c r="I950" s="49"/>
      <c r="J950" s="49"/>
      <c r="K950" s="53">
        <f>ROUND((K947*K$4/100),1)</f>
        <v>615</v>
      </c>
      <c r="L950" s="54">
        <f aca="true" t="shared" si="564" ref="L950:AQ950">ROUND((L947*L$4/100),1)</f>
        <v>103.1</v>
      </c>
      <c r="M950" s="54"/>
      <c r="N950" s="53">
        <f t="shared" si="564"/>
        <v>0</v>
      </c>
      <c r="O950" s="54">
        <f t="shared" si="564"/>
        <v>0</v>
      </c>
      <c r="P950" s="54">
        <f t="shared" si="564"/>
        <v>0</v>
      </c>
      <c r="Q950" s="53">
        <f t="shared" si="564"/>
        <v>0</v>
      </c>
      <c r="R950" s="53">
        <f t="shared" si="564"/>
        <v>0</v>
      </c>
      <c r="S950" s="54">
        <f t="shared" si="564"/>
        <v>0</v>
      </c>
      <c r="T950" s="53">
        <f t="shared" si="564"/>
        <v>0</v>
      </c>
      <c r="U950" s="53">
        <f t="shared" si="564"/>
        <v>0</v>
      </c>
      <c r="V950" s="53"/>
      <c r="W950" s="53"/>
      <c r="X950" s="53">
        <f t="shared" si="564"/>
        <v>0</v>
      </c>
      <c r="Y950" s="53">
        <f t="shared" si="564"/>
        <v>0</v>
      </c>
      <c r="Z950" s="54">
        <f t="shared" si="564"/>
        <v>0</v>
      </c>
      <c r="AA950" s="53">
        <f t="shared" si="564"/>
        <v>0</v>
      </c>
      <c r="AB950" s="54">
        <f t="shared" si="564"/>
        <v>0</v>
      </c>
      <c r="AC950" s="54">
        <f t="shared" si="564"/>
        <v>0</v>
      </c>
      <c r="AD950" s="53">
        <f t="shared" si="564"/>
        <v>62.6</v>
      </c>
      <c r="AE950" s="54">
        <f>ROUND((AE947*AE$4/100),1)</f>
        <v>0</v>
      </c>
      <c r="AF950" s="54">
        <f t="shared" si="564"/>
        <v>0</v>
      </c>
      <c r="AG950" s="54">
        <f t="shared" si="564"/>
        <v>0</v>
      </c>
      <c r="AH950" s="54">
        <f t="shared" si="564"/>
        <v>0</v>
      </c>
      <c r="AI950" s="54">
        <f t="shared" si="564"/>
        <v>0</v>
      </c>
      <c r="AJ950" s="54">
        <f t="shared" si="564"/>
        <v>0</v>
      </c>
      <c r="AK950" s="54">
        <f t="shared" si="564"/>
        <v>0</v>
      </c>
      <c r="AL950" s="54">
        <f t="shared" si="564"/>
        <v>0</v>
      </c>
      <c r="AM950" s="54">
        <f t="shared" si="564"/>
        <v>0</v>
      </c>
      <c r="AN950" s="54">
        <f t="shared" si="564"/>
        <v>0</v>
      </c>
      <c r="AO950" s="54">
        <f t="shared" si="564"/>
        <v>0</v>
      </c>
      <c r="AP950" s="54">
        <f t="shared" si="564"/>
        <v>0</v>
      </c>
      <c r="AQ950" s="54">
        <f t="shared" si="564"/>
        <v>0</v>
      </c>
      <c r="AR950" s="49">
        <f t="shared" si="545"/>
        <v>780.7</v>
      </c>
      <c r="AT950" s="46"/>
      <c r="AU950" s="46"/>
      <c r="AV950" s="46"/>
      <c r="AW950" s="46"/>
      <c r="AX950" s="46"/>
      <c r="AY950" s="46"/>
    </row>
    <row r="951" spans="4:51" s="1" customFormat="1" ht="15.75" hidden="1">
      <c r="D951" s="51" t="s">
        <v>25</v>
      </c>
      <c r="E951" s="52" t="s">
        <v>26</v>
      </c>
      <c r="F951" s="49"/>
      <c r="G951" s="49"/>
      <c r="H951" s="49"/>
      <c r="I951" s="49"/>
      <c r="J951" s="49"/>
      <c r="K951" s="53">
        <f>K947-K948-K949-K950</f>
        <v>892.0000000000002</v>
      </c>
      <c r="L951" s="54">
        <f aca="true" t="shared" si="565" ref="L951:AQ951">L947-L948-L949-L950</f>
        <v>146.50000000000006</v>
      </c>
      <c r="M951" s="54"/>
      <c r="N951" s="53">
        <f t="shared" si="565"/>
        <v>0</v>
      </c>
      <c r="O951" s="54">
        <f t="shared" si="565"/>
        <v>0</v>
      </c>
      <c r="P951" s="54">
        <f t="shared" si="565"/>
        <v>0</v>
      </c>
      <c r="Q951" s="53">
        <f t="shared" si="565"/>
        <v>0</v>
      </c>
      <c r="R951" s="53">
        <f t="shared" si="565"/>
        <v>0</v>
      </c>
      <c r="S951" s="54">
        <f t="shared" si="565"/>
        <v>0</v>
      </c>
      <c r="T951" s="53">
        <f t="shared" si="565"/>
        <v>0</v>
      </c>
      <c r="U951" s="53">
        <f t="shared" si="565"/>
        <v>0</v>
      </c>
      <c r="V951" s="53"/>
      <c r="W951" s="53"/>
      <c r="X951" s="53">
        <f t="shared" si="565"/>
        <v>0</v>
      </c>
      <c r="Y951" s="53">
        <f t="shared" si="565"/>
        <v>0</v>
      </c>
      <c r="Z951" s="54">
        <f t="shared" si="565"/>
        <v>0</v>
      </c>
      <c r="AA951" s="53">
        <f t="shared" si="565"/>
        <v>0</v>
      </c>
      <c r="AB951" s="54">
        <f t="shared" si="565"/>
        <v>0</v>
      </c>
      <c r="AC951" s="54">
        <f t="shared" si="565"/>
        <v>0</v>
      </c>
      <c r="AD951" s="53">
        <f t="shared" si="565"/>
        <v>129</v>
      </c>
      <c r="AE951" s="54">
        <f>AE947-AE948-AE949-AE950</f>
        <v>0</v>
      </c>
      <c r="AF951" s="54">
        <f t="shared" si="565"/>
        <v>0</v>
      </c>
      <c r="AG951" s="54">
        <f t="shared" si="565"/>
        <v>0</v>
      </c>
      <c r="AH951" s="54">
        <f t="shared" si="565"/>
        <v>0</v>
      </c>
      <c r="AI951" s="54">
        <f t="shared" si="565"/>
        <v>0</v>
      </c>
      <c r="AJ951" s="54">
        <f t="shared" si="565"/>
        <v>0</v>
      </c>
      <c r="AK951" s="54">
        <f t="shared" si="565"/>
        <v>0</v>
      </c>
      <c r="AL951" s="54">
        <f t="shared" si="565"/>
        <v>0</v>
      </c>
      <c r="AM951" s="54">
        <f t="shared" si="565"/>
        <v>0</v>
      </c>
      <c r="AN951" s="54">
        <f t="shared" si="565"/>
        <v>0</v>
      </c>
      <c r="AO951" s="54">
        <f t="shared" si="565"/>
        <v>0</v>
      </c>
      <c r="AP951" s="54">
        <f t="shared" si="565"/>
        <v>0</v>
      </c>
      <c r="AQ951" s="54">
        <f t="shared" si="565"/>
        <v>0</v>
      </c>
      <c r="AR951" s="49">
        <f t="shared" si="545"/>
        <v>1167.5000000000002</v>
      </c>
      <c r="AT951" s="46"/>
      <c r="AU951" s="46"/>
      <c r="AV951" s="46"/>
      <c r="AW951" s="46"/>
      <c r="AX951" s="46"/>
      <c r="AY951" s="46"/>
    </row>
    <row r="952" spans="4:51" ht="15.75" hidden="1">
      <c r="D952" s="41"/>
      <c r="E952" s="49"/>
      <c r="F952" s="58"/>
      <c r="G952" s="58"/>
      <c r="H952" s="58"/>
      <c r="I952" s="58"/>
      <c r="J952" s="58"/>
      <c r="K952" s="55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  <c r="AA952" s="56"/>
      <c r="AB952" s="56"/>
      <c r="AC952" s="56"/>
      <c r="AD952" s="56"/>
      <c r="AE952" s="56"/>
      <c r="AF952" s="56"/>
      <c r="AG952" s="56"/>
      <c r="AH952" s="56"/>
      <c r="AI952" s="56"/>
      <c r="AJ952" s="56"/>
      <c r="AK952" s="56"/>
      <c r="AL952" s="56"/>
      <c r="AM952" s="56"/>
      <c r="AN952" s="56"/>
      <c r="AO952" s="56"/>
      <c r="AP952" s="56"/>
      <c r="AQ952" s="56"/>
      <c r="AR952" s="49">
        <f t="shared" si="545"/>
        <v>0</v>
      </c>
      <c r="AT952" s="46"/>
      <c r="AU952" s="46"/>
      <c r="AV952" s="46"/>
      <c r="AW952" s="46"/>
      <c r="AX952" s="46"/>
      <c r="AY952" s="46"/>
    </row>
    <row r="953" spans="4:51" ht="15.75" hidden="1">
      <c r="D953" s="41"/>
      <c r="E953" s="49"/>
      <c r="F953" s="58"/>
      <c r="G953" s="58"/>
      <c r="H953" s="58"/>
      <c r="I953" s="58"/>
      <c r="J953" s="58"/>
      <c r="K953" s="55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  <c r="AA953" s="56"/>
      <c r="AB953" s="56"/>
      <c r="AC953" s="56"/>
      <c r="AD953" s="56"/>
      <c r="AE953" s="56"/>
      <c r="AF953" s="56"/>
      <c r="AG953" s="56"/>
      <c r="AH953" s="56"/>
      <c r="AI953" s="56"/>
      <c r="AJ953" s="56"/>
      <c r="AK953" s="56"/>
      <c r="AL953" s="56"/>
      <c r="AM953" s="56"/>
      <c r="AN953" s="56"/>
      <c r="AO953" s="56"/>
      <c r="AP953" s="56"/>
      <c r="AQ953" s="56"/>
      <c r="AR953" s="49">
        <f t="shared" si="545"/>
        <v>0</v>
      </c>
      <c r="AT953" s="46"/>
      <c r="AU953" s="46"/>
      <c r="AV953" s="46"/>
      <c r="AW953" s="46"/>
      <c r="AX953" s="46"/>
      <c r="AY953" s="46"/>
    </row>
    <row r="954" spans="4:51" ht="110.25">
      <c r="D954" s="57">
        <v>70735</v>
      </c>
      <c r="E954" s="48" t="s">
        <v>153</v>
      </c>
      <c r="F954" s="49"/>
      <c r="G954" s="49"/>
      <c r="H954" s="49"/>
      <c r="I954" s="49"/>
      <c r="J954" s="49"/>
      <c r="K954" s="50">
        <v>4383.8</v>
      </c>
      <c r="L954" s="49">
        <v>756.2</v>
      </c>
      <c r="M954" s="49">
        <v>1976</v>
      </c>
      <c r="N954" s="49"/>
      <c r="O954" s="49"/>
      <c r="P954" s="49"/>
      <c r="Q954" s="49"/>
      <c r="R954" s="49"/>
      <c r="S954" s="49"/>
      <c r="T954" s="49"/>
      <c r="U954" s="49"/>
      <c r="V954" s="49"/>
      <c r="W954" s="49">
        <v>60</v>
      </c>
      <c r="X954" s="49"/>
      <c r="Y954" s="49"/>
      <c r="Z954" s="49"/>
      <c r="AA954" s="49"/>
      <c r="AB954" s="49"/>
      <c r="AC954" s="49"/>
      <c r="AD954" s="49">
        <v>900</v>
      </c>
      <c r="AE954" s="49"/>
      <c r="AF954" s="49"/>
      <c r="AG954" s="49"/>
      <c r="AH954" s="49"/>
      <c r="AI954" s="49"/>
      <c r="AJ954" s="49"/>
      <c r="AK954" s="49"/>
      <c r="AL954" s="49"/>
      <c r="AM954" s="49"/>
      <c r="AN954" s="49"/>
      <c r="AO954" s="49"/>
      <c r="AP954" s="49">
        <v>0</v>
      </c>
      <c r="AQ954" s="49">
        <v>0</v>
      </c>
      <c r="AR954" s="49">
        <f t="shared" si="545"/>
        <v>8076</v>
      </c>
      <c r="AS954" s="1"/>
      <c r="AT954" s="46">
        <f>K954/12</f>
        <v>365.31666666666666</v>
      </c>
      <c r="AU954" s="46">
        <f>L954/12</f>
        <v>63.01666666666667</v>
      </c>
      <c r="AV954" s="46">
        <f>M954/12</f>
        <v>164.66666666666666</v>
      </c>
      <c r="AW954" s="46">
        <f>W954/12</f>
        <v>5</v>
      </c>
      <c r="AX954" s="46">
        <f>AD954/12</f>
        <v>75</v>
      </c>
      <c r="AY954" s="46"/>
    </row>
    <row r="955" spans="4:51" ht="15.75" hidden="1">
      <c r="D955" s="51"/>
      <c r="E955" s="52" t="s">
        <v>22</v>
      </c>
      <c r="F955" s="49"/>
      <c r="G955" s="49"/>
      <c r="H955" s="49"/>
      <c r="I955" s="49"/>
      <c r="J955" s="49"/>
      <c r="K955" s="53">
        <f aca="true" t="shared" si="566" ref="K955:AQ955">ROUND((K954*K$2/100),1)</f>
        <v>920.6</v>
      </c>
      <c r="L955" s="54">
        <f t="shared" si="566"/>
        <v>154.3</v>
      </c>
      <c r="M955" s="54"/>
      <c r="N955" s="54">
        <f t="shared" si="566"/>
        <v>0</v>
      </c>
      <c r="O955" s="54">
        <f t="shared" si="566"/>
        <v>0</v>
      </c>
      <c r="P955" s="54">
        <f t="shared" si="566"/>
        <v>0</v>
      </c>
      <c r="Q955" s="54">
        <f t="shared" si="566"/>
        <v>0</v>
      </c>
      <c r="R955" s="54">
        <f t="shared" si="566"/>
        <v>0</v>
      </c>
      <c r="S955" s="54">
        <f t="shared" si="566"/>
        <v>0</v>
      </c>
      <c r="T955" s="54">
        <f t="shared" si="566"/>
        <v>0</v>
      </c>
      <c r="U955" s="54">
        <f t="shared" si="566"/>
        <v>0</v>
      </c>
      <c r="V955" s="54"/>
      <c r="W955" s="54"/>
      <c r="X955" s="54">
        <f t="shared" si="566"/>
        <v>0</v>
      </c>
      <c r="Y955" s="54">
        <f t="shared" si="566"/>
        <v>0</v>
      </c>
      <c r="Z955" s="54">
        <f t="shared" si="566"/>
        <v>0</v>
      </c>
      <c r="AA955" s="54">
        <f t="shared" si="566"/>
        <v>0</v>
      </c>
      <c r="AB955" s="54">
        <f t="shared" si="566"/>
        <v>0</v>
      </c>
      <c r="AC955" s="54">
        <f t="shared" si="566"/>
        <v>0</v>
      </c>
      <c r="AD955" s="54">
        <f t="shared" si="566"/>
        <v>467.1</v>
      </c>
      <c r="AE955" s="54">
        <f t="shared" si="566"/>
        <v>0</v>
      </c>
      <c r="AF955" s="54">
        <f t="shared" si="566"/>
        <v>0</v>
      </c>
      <c r="AG955" s="54">
        <f t="shared" si="566"/>
        <v>0</v>
      </c>
      <c r="AH955" s="54">
        <f t="shared" si="566"/>
        <v>0</v>
      </c>
      <c r="AI955" s="54">
        <f t="shared" si="566"/>
        <v>0</v>
      </c>
      <c r="AJ955" s="54"/>
      <c r="AK955" s="54"/>
      <c r="AL955" s="54"/>
      <c r="AM955" s="54"/>
      <c r="AN955" s="54"/>
      <c r="AO955" s="54"/>
      <c r="AP955" s="54">
        <f t="shared" si="566"/>
        <v>0</v>
      </c>
      <c r="AQ955" s="54">
        <f t="shared" si="566"/>
        <v>0</v>
      </c>
      <c r="AR955" s="49">
        <f t="shared" si="545"/>
        <v>1542</v>
      </c>
      <c r="AS955" s="1" t="b">
        <f>SUM(K954:AQ954)=AR954</f>
        <v>1</v>
      </c>
      <c r="AT955" s="46"/>
      <c r="AU955" s="46"/>
      <c r="AV955" s="46"/>
      <c r="AW955" s="46"/>
      <c r="AX955" s="46"/>
      <c r="AY955" s="46"/>
    </row>
    <row r="956" spans="4:51" ht="15.75" hidden="1">
      <c r="D956" s="51"/>
      <c r="E956" s="52" t="s">
        <v>23</v>
      </c>
      <c r="F956" s="58"/>
      <c r="G956" s="58"/>
      <c r="H956" s="58"/>
      <c r="I956" s="58"/>
      <c r="J956" s="58"/>
      <c r="K956" s="53">
        <f aca="true" t="shared" si="567" ref="K956:AQ956">ROUND((K954*K$3/100),1)</f>
        <v>1411.6</v>
      </c>
      <c r="L956" s="54">
        <f t="shared" si="567"/>
        <v>263.2</v>
      </c>
      <c r="M956" s="54"/>
      <c r="N956" s="54">
        <f t="shared" si="567"/>
        <v>0</v>
      </c>
      <c r="O956" s="54">
        <f t="shared" si="567"/>
        <v>0</v>
      </c>
      <c r="P956" s="54">
        <f t="shared" si="567"/>
        <v>0</v>
      </c>
      <c r="Q956" s="54">
        <f t="shared" si="567"/>
        <v>0</v>
      </c>
      <c r="R956" s="54">
        <f t="shared" si="567"/>
        <v>0</v>
      </c>
      <c r="S956" s="54">
        <f t="shared" si="567"/>
        <v>0</v>
      </c>
      <c r="T956" s="54">
        <f t="shared" si="567"/>
        <v>0</v>
      </c>
      <c r="U956" s="54">
        <f t="shared" si="567"/>
        <v>0</v>
      </c>
      <c r="V956" s="54"/>
      <c r="W956" s="54"/>
      <c r="X956" s="54">
        <f t="shared" si="567"/>
        <v>0</v>
      </c>
      <c r="Y956" s="54">
        <f t="shared" si="567"/>
        <v>0</v>
      </c>
      <c r="Z956" s="54">
        <f t="shared" si="567"/>
        <v>0</v>
      </c>
      <c r="AA956" s="54">
        <f t="shared" si="567"/>
        <v>0</v>
      </c>
      <c r="AB956" s="54">
        <f t="shared" si="567"/>
        <v>0</v>
      </c>
      <c r="AC956" s="54">
        <f t="shared" si="567"/>
        <v>0</v>
      </c>
      <c r="AD956" s="54">
        <f t="shared" si="567"/>
        <v>154.8</v>
      </c>
      <c r="AE956" s="54">
        <f t="shared" si="567"/>
        <v>0</v>
      </c>
      <c r="AF956" s="54">
        <f t="shared" si="567"/>
        <v>0</v>
      </c>
      <c r="AG956" s="54">
        <f t="shared" si="567"/>
        <v>0</v>
      </c>
      <c r="AH956" s="54">
        <f t="shared" si="567"/>
        <v>0</v>
      </c>
      <c r="AI956" s="54">
        <f t="shared" si="567"/>
        <v>0</v>
      </c>
      <c r="AJ956" s="54"/>
      <c r="AK956" s="54"/>
      <c r="AL956" s="54"/>
      <c r="AM956" s="54"/>
      <c r="AN956" s="54"/>
      <c r="AO956" s="54"/>
      <c r="AP956" s="54">
        <f t="shared" si="567"/>
        <v>0</v>
      </c>
      <c r="AQ956" s="54">
        <f t="shared" si="567"/>
        <v>0</v>
      </c>
      <c r="AR956" s="49">
        <f t="shared" si="545"/>
        <v>1829.6</v>
      </c>
      <c r="AS956" s="1"/>
      <c r="AT956" s="46"/>
      <c r="AU956" s="46"/>
      <c r="AV956" s="46"/>
      <c r="AW956" s="46"/>
      <c r="AX956" s="46"/>
      <c r="AY956" s="46"/>
    </row>
    <row r="957" spans="4:51" ht="15.75" hidden="1">
      <c r="D957" s="51"/>
      <c r="E957" s="52" t="s">
        <v>24</v>
      </c>
      <c r="F957" s="58"/>
      <c r="G957" s="58"/>
      <c r="H957" s="58"/>
      <c r="I957" s="58"/>
      <c r="J957" s="58"/>
      <c r="K957" s="53">
        <f aca="true" t="shared" si="568" ref="K957:AQ957">ROUND((K954*K$4/100),1)</f>
        <v>837.3</v>
      </c>
      <c r="L957" s="54">
        <f t="shared" si="568"/>
        <v>139.9</v>
      </c>
      <c r="M957" s="54"/>
      <c r="N957" s="54">
        <f t="shared" si="568"/>
        <v>0</v>
      </c>
      <c r="O957" s="54">
        <f t="shared" si="568"/>
        <v>0</v>
      </c>
      <c r="P957" s="54">
        <f t="shared" si="568"/>
        <v>0</v>
      </c>
      <c r="Q957" s="54">
        <f t="shared" si="568"/>
        <v>0</v>
      </c>
      <c r="R957" s="54">
        <f t="shared" si="568"/>
        <v>0</v>
      </c>
      <c r="S957" s="54">
        <f t="shared" si="568"/>
        <v>0</v>
      </c>
      <c r="T957" s="54">
        <f t="shared" si="568"/>
        <v>0</v>
      </c>
      <c r="U957" s="54">
        <f t="shared" si="568"/>
        <v>0</v>
      </c>
      <c r="V957" s="54"/>
      <c r="W957" s="54"/>
      <c r="X957" s="54">
        <f t="shared" si="568"/>
        <v>0</v>
      </c>
      <c r="Y957" s="54">
        <f t="shared" si="568"/>
        <v>0</v>
      </c>
      <c r="Z957" s="54">
        <f t="shared" si="568"/>
        <v>0</v>
      </c>
      <c r="AA957" s="54">
        <f t="shared" si="568"/>
        <v>0</v>
      </c>
      <c r="AB957" s="54">
        <f t="shared" si="568"/>
        <v>0</v>
      </c>
      <c r="AC957" s="54">
        <f t="shared" si="568"/>
        <v>0</v>
      </c>
      <c r="AD957" s="54">
        <f t="shared" si="568"/>
        <v>90.9</v>
      </c>
      <c r="AE957" s="54">
        <f t="shared" si="568"/>
        <v>0</v>
      </c>
      <c r="AF957" s="54">
        <f t="shared" si="568"/>
        <v>0</v>
      </c>
      <c r="AG957" s="54">
        <f t="shared" si="568"/>
        <v>0</v>
      </c>
      <c r="AH957" s="54">
        <f t="shared" si="568"/>
        <v>0</v>
      </c>
      <c r="AI957" s="54">
        <f t="shared" si="568"/>
        <v>0</v>
      </c>
      <c r="AJ957" s="54"/>
      <c r="AK957" s="54"/>
      <c r="AL957" s="54"/>
      <c r="AM957" s="54"/>
      <c r="AN957" s="54"/>
      <c r="AO957" s="54"/>
      <c r="AP957" s="54">
        <f t="shared" si="568"/>
        <v>0</v>
      </c>
      <c r="AQ957" s="54">
        <f t="shared" si="568"/>
        <v>0</v>
      </c>
      <c r="AR957" s="49">
        <f t="shared" si="545"/>
        <v>1068.1</v>
      </c>
      <c r="AS957" s="1"/>
      <c r="AT957" s="46"/>
      <c r="AU957" s="46"/>
      <c r="AV957" s="46"/>
      <c r="AW957" s="46"/>
      <c r="AX957" s="46"/>
      <c r="AY957" s="46"/>
    </row>
    <row r="958" spans="4:51" ht="15.75" hidden="1">
      <c r="D958" s="51" t="s">
        <v>25</v>
      </c>
      <c r="E958" s="52" t="s">
        <v>26</v>
      </c>
      <c r="F958" s="58"/>
      <c r="G958" s="58"/>
      <c r="H958" s="58"/>
      <c r="I958" s="58"/>
      <c r="J958" s="58"/>
      <c r="K958" s="53">
        <f aca="true" t="shared" si="569" ref="K958:AQ958">K954-K955-K956-K957</f>
        <v>1214.3000000000004</v>
      </c>
      <c r="L958" s="54">
        <f t="shared" si="569"/>
        <v>198.8000000000001</v>
      </c>
      <c r="M958" s="54"/>
      <c r="N958" s="54">
        <f t="shared" si="569"/>
        <v>0</v>
      </c>
      <c r="O958" s="54">
        <f t="shared" si="569"/>
        <v>0</v>
      </c>
      <c r="P958" s="54">
        <f t="shared" si="569"/>
        <v>0</v>
      </c>
      <c r="Q958" s="54">
        <f t="shared" si="569"/>
        <v>0</v>
      </c>
      <c r="R958" s="54">
        <f t="shared" si="569"/>
        <v>0</v>
      </c>
      <c r="S958" s="54">
        <f t="shared" si="569"/>
        <v>0</v>
      </c>
      <c r="T958" s="54">
        <f t="shared" si="569"/>
        <v>0</v>
      </c>
      <c r="U958" s="54">
        <f t="shared" si="569"/>
        <v>0</v>
      </c>
      <c r="V958" s="54"/>
      <c r="W958" s="54"/>
      <c r="X958" s="54">
        <f t="shared" si="569"/>
        <v>0</v>
      </c>
      <c r="Y958" s="54">
        <f t="shared" si="569"/>
        <v>0</v>
      </c>
      <c r="Z958" s="54">
        <f t="shared" si="569"/>
        <v>0</v>
      </c>
      <c r="AA958" s="54">
        <f t="shared" si="569"/>
        <v>0</v>
      </c>
      <c r="AB958" s="54">
        <f t="shared" si="569"/>
        <v>0</v>
      </c>
      <c r="AC958" s="54">
        <f t="shared" si="569"/>
        <v>0</v>
      </c>
      <c r="AD958" s="54">
        <f t="shared" si="569"/>
        <v>187.19999999999996</v>
      </c>
      <c r="AE958" s="54">
        <f t="shared" si="569"/>
        <v>0</v>
      </c>
      <c r="AF958" s="54">
        <f t="shared" si="569"/>
        <v>0</v>
      </c>
      <c r="AG958" s="54">
        <f t="shared" si="569"/>
        <v>0</v>
      </c>
      <c r="AH958" s="54">
        <f t="shared" si="569"/>
        <v>0</v>
      </c>
      <c r="AI958" s="54">
        <f t="shared" si="569"/>
        <v>0</v>
      </c>
      <c r="AJ958" s="54"/>
      <c r="AK958" s="54"/>
      <c r="AL958" s="54"/>
      <c r="AM958" s="54"/>
      <c r="AN958" s="54"/>
      <c r="AO958" s="54"/>
      <c r="AP958" s="54">
        <f t="shared" si="569"/>
        <v>0</v>
      </c>
      <c r="AQ958" s="54">
        <f t="shared" si="569"/>
        <v>0</v>
      </c>
      <c r="AR958" s="49">
        <f t="shared" si="545"/>
        <v>1600.3000000000006</v>
      </c>
      <c r="AS958" s="1"/>
      <c r="AT958" s="46"/>
      <c r="AU958" s="46"/>
      <c r="AV958" s="46"/>
      <c r="AW958" s="46"/>
      <c r="AX958" s="46"/>
      <c r="AY958" s="46"/>
    </row>
    <row r="959" spans="4:51" ht="15.75" hidden="1">
      <c r="D959" s="41"/>
      <c r="E959" s="49"/>
      <c r="F959" s="58"/>
      <c r="G959" s="58"/>
      <c r="H959" s="58"/>
      <c r="I959" s="58"/>
      <c r="J959" s="58"/>
      <c r="K959" s="55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  <c r="AA959" s="56"/>
      <c r="AB959" s="56"/>
      <c r="AC959" s="56"/>
      <c r="AD959" s="56"/>
      <c r="AE959" s="56"/>
      <c r="AF959" s="56"/>
      <c r="AG959" s="56"/>
      <c r="AH959" s="56"/>
      <c r="AI959" s="56"/>
      <c r="AJ959" s="56"/>
      <c r="AK959" s="56"/>
      <c r="AL959" s="56"/>
      <c r="AM959" s="56"/>
      <c r="AN959" s="56"/>
      <c r="AO959" s="56"/>
      <c r="AP959" s="56"/>
      <c r="AQ959" s="56"/>
      <c r="AR959" s="49">
        <f t="shared" si="545"/>
        <v>0</v>
      </c>
      <c r="AT959" s="46"/>
      <c r="AU959" s="46"/>
      <c r="AV959" s="46"/>
      <c r="AW959" s="46"/>
      <c r="AX959" s="46"/>
      <c r="AY959" s="46"/>
    </row>
    <row r="960" spans="4:51" ht="15.75" hidden="1">
      <c r="D960" s="41"/>
      <c r="E960" s="49"/>
      <c r="F960" s="58"/>
      <c r="G960" s="58"/>
      <c r="H960" s="58"/>
      <c r="I960" s="58"/>
      <c r="J960" s="58"/>
      <c r="K960" s="55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  <c r="AA960" s="56"/>
      <c r="AB960" s="56"/>
      <c r="AC960" s="56"/>
      <c r="AD960" s="56"/>
      <c r="AE960" s="56"/>
      <c r="AF960" s="56"/>
      <c r="AG960" s="56"/>
      <c r="AH960" s="56"/>
      <c r="AI960" s="56"/>
      <c r="AJ960" s="56"/>
      <c r="AK960" s="56"/>
      <c r="AL960" s="56"/>
      <c r="AM960" s="56"/>
      <c r="AN960" s="56"/>
      <c r="AO960" s="56"/>
      <c r="AP960" s="56"/>
      <c r="AQ960" s="56"/>
      <c r="AR960" s="49">
        <f t="shared" si="545"/>
        <v>0</v>
      </c>
      <c r="AT960" s="46"/>
      <c r="AU960" s="46"/>
      <c r="AV960" s="46"/>
      <c r="AW960" s="46"/>
      <c r="AX960" s="46"/>
      <c r="AY960" s="46"/>
    </row>
    <row r="961" spans="4:51" ht="47.25">
      <c r="D961" s="57">
        <v>70742</v>
      </c>
      <c r="E961" s="48" t="s">
        <v>154</v>
      </c>
      <c r="F961" s="49"/>
      <c r="G961" s="49"/>
      <c r="H961" s="49"/>
      <c r="I961" s="49"/>
      <c r="J961" s="49"/>
      <c r="K961" s="50">
        <v>3515</v>
      </c>
      <c r="L961" s="49">
        <v>606.3</v>
      </c>
      <c r="M961" s="49">
        <v>3102.6</v>
      </c>
      <c r="N961" s="49"/>
      <c r="O961" s="49"/>
      <c r="P961" s="49"/>
      <c r="Q961" s="49"/>
      <c r="R961" s="49"/>
      <c r="S961" s="49"/>
      <c r="T961" s="49"/>
      <c r="U961" s="49"/>
      <c r="V961" s="49"/>
      <c r="W961" s="49">
        <v>40</v>
      </c>
      <c r="X961" s="49"/>
      <c r="Y961" s="49"/>
      <c r="Z961" s="49"/>
      <c r="AA961" s="49"/>
      <c r="AB961" s="49"/>
      <c r="AC961" s="49"/>
      <c r="AD961" s="49">
        <v>230</v>
      </c>
      <c r="AE961" s="49"/>
      <c r="AF961" s="49"/>
      <c r="AG961" s="49"/>
      <c r="AH961" s="49"/>
      <c r="AI961" s="49"/>
      <c r="AJ961" s="49"/>
      <c r="AK961" s="49"/>
      <c r="AL961" s="49"/>
      <c r="AM961" s="49"/>
      <c r="AN961" s="49"/>
      <c r="AO961" s="49"/>
      <c r="AP961" s="49">
        <v>0</v>
      </c>
      <c r="AQ961" s="49">
        <v>0</v>
      </c>
      <c r="AR961" s="49">
        <f t="shared" si="545"/>
        <v>7493.9</v>
      </c>
      <c r="AS961" s="1"/>
      <c r="AT961" s="46">
        <f>K961/12</f>
        <v>292.9166666666667</v>
      </c>
      <c r="AU961" s="46">
        <f>L961/12</f>
        <v>50.525</v>
      </c>
      <c r="AV961" s="46">
        <f>M961/12</f>
        <v>258.55</v>
      </c>
      <c r="AW961" s="46">
        <f>W961/12</f>
        <v>3.3333333333333335</v>
      </c>
      <c r="AX961" s="46">
        <f>AD961/12</f>
        <v>19.166666666666668</v>
      </c>
      <c r="AY961" s="46"/>
    </row>
    <row r="962" spans="4:51" s="1" customFormat="1" ht="15.75" hidden="1">
      <c r="D962" s="51"/>
      <c r="E962" s="52" t="s">
        <v>22</v>
      </c>
      <c r="F962" s="49"/>
      <c r="G962" s="49"/>
      <c r="H962" s="49"/>
      <c r="I962" s="49"/>
      <c r="J962" s="49"/>
      <c r="K962" s="53">
        <f aca="true" t="shared" si="570" ref="K962:AQ962">ROUND((K961*K$2/100),1)</f>
        <v>738.2</v>
      </c>
      <c r="L962" s="54">
        <f t="shared" si="570"/>
        <v>123.7</v>
      </c>
      <c r="M962" s="54"/>
      <c r="N962" s="54">
        <f t="shared" si="570"/>
        <v>0</v>
      </c>
      <c r="O962" s="54">
        <f t="shared" si="570"/>
        <v>0</v>
      </c>
      <c r="P962" s="54">
        <f t="shared" si="570"/>
        <v>0</v>
      </c>
      <c r="Q962" s="54">
        <f t="shared" si="570"/>
        <v>0</v>
      </c>
      <c r="R962" s="54">
        <f t="shared" si="570"/>
        <v>0</v>
      </c>
      <c r="S962" s="54">
        <f t="shared" si="570"/>
        <v>0</v>
      </c>
      <c r="T962" s="54">
        <f t="shared" si="570"/>
        <v>0</v>
      </c>
      <c r="U962" s="54">
        <f t="shared" si="570"/>
        <v>0</v>
      </c>
      <c r="V962" s="54"/>
      <c r="W962" s="54"/>
      <c r="X962" s="54">
        <f t="shared" si="570"/>
        <v>0</v>
      </c>
      <c r="Y962" s="54">
        <f t="shared" si="570"/>
        <v>0</v>
      </c>
      <c r="Z962" s="54">
        <f t="shared" si="570"/>
        <v>0</v>
      </c>
      <c r="AA962" s="54">
        <f t="shared" si="570"/>
        <v>0</v>
      </c>
      <c r="AB962" s="54">
        <f t="shared" si="570"/>
        <v>0</v>
      </c>
      <c r="AC962" s="54">
        <f t="shared" si="570"/>
        <v>0</v>
      </c>
      <c r="AD962" s="54">
        <f t="shared" si="570"/>
        <v>119.4</v>
      </c>
      <c r="AE962" s="54">
        <f t="shared" si="570"/>
        <v>0</v>
      </c>
      <c r="AF962" s="54">
        <f t="shared" si="570"/>
        <v>0</v>
      </c>
      <c r="AG962" s="54">
        <f t="shared" si="570"/>
        <v>0</v>
      </c>
      <c r="AH962" s="54">
        <f t="shared" si="570"/>
        <v>0</v>
      </c>
      <c r="AI962" s="54">
        <f t="shared" si="570"/>
        <v>0</v>
      </c>
      <c r="AJ962" s="54"/>
      <c r="AK962" s="54"/>
      <c r="AL962" s="54"/>
      <c r="AM962" s="54"/>
      <c r="AN962" s="54"/>
      <c r="AO962" s="54"/>
      <c r="AP962" s="54">
        <f t="shared" si="570"/>
        <v>0</v>
      </c>
      <c r="AQ962" s="54">
        <f t="shared" si="570"/>
        <v>0</v>
      </c>
      <c r="AR962" s="49">
        <f t="shared" si="545"/>
        <v>981.3000000000001</v>
      </c>
      <c r="AS962" s="1" t="b">
        <f>SUM(K961:AQ961)=AR961</f>
        <v>1</v>
      </c>
      <c r="AT962" s="46"/>
      <c r="AU962" s="46"/>
      <c r="AV962" s="46"/>
      <c r="AW962" s="46"/>
      <c r="AX962" s="46"/>
      <c r="AY962" s="46"/>
    </row>
    <row r="963" spans="4:51" s="1" customFormat="1" ht="15.75" hidden="1">
      <c r="D963" s="51"/>
      <c r="E963" s="52" t="s">
        <v>23</v>
      </c>
      <c r="F963" s="49"/>
      <c r="G963" s="49"/>
      <c r="H963" s="49"/>
      <c r="I963" s="49"/>
      <c r="J963" s="49"/>
      <c r="K963" s="53">
        <f aca="true" t="shared" si="571" ref="K963:AQ963">ROUND((K961*K$3/100),1)</f>
        <v>1131.8</v>
      </c>
      <c r="L963" s="54">
        <f t="shared" si="571"/>
        <v>211</v>
      </c>
      <c r="M963" s="54"/>
      <c r="N963" s="54">
        <f t="shared" si="571"/>
        <v>0</v>
      </c>
      <c r="O963" s="54">
        <f t="shared" si="571"/>
        <v>0</v>
      </c>
      <c r="P963" s="54">
        <f t="shared" si="571"/>
        <v>0</v>
      </c>
      <c r="Q963" s="54">
        <f t="shared" si="571"/>
        <v>0</v>
      </c>
      <c r="R963" s="54">
        <f t="shared" si="571"/>
        <v>0</v>
      </c>
      <c r="S963" s="54">
        <f t="shared" si="571"/>
        <v>0</v>
      </c>
      <c r="T963" s="54">
        <f t="shared" si="571"/>
        <v>0</v>
      </c>
      <c r="U963" s="54">
        <f t="shared" si="571"/>
        <v>0</v>
      </c>
      <c r="V963" s="54"/>
      <c r="W963" s="54"/>
      <c r="X963" s="54">
        <f t="shared" si="571"/>
        <v>0</v>
      </c>
      <c r="Y963" s="54">
        <f t="shared" si="571"/>
        <v>0</v>
      </c>
      <c r="Z963" s="54">
        <f t="shared" si="571"/>
        <v>0</v>
      </c>
      <c r="AA963" s="54">
        <f t="shared" si="571"/>
        <v>0</v>
      </c>
      <c r="AB963" s="54">
        <f t="shared" si="571"/>
        <v>0</v>
      </c>
      <c r="AC963" s="54">
        <f t="shared" si="571"/>
        <v>0</v>
      </c>
      <c r="AD963" s="54">
        <f t="shared" si="571"/>
        <v>39.6</v>
      </c>
      <c r="AE963" s="54">
        <f t="shared" si="571"/>
        <v>0</v>
      </c>
      <c r="AF963" s="54">
        <f t="shared" si="571"/>
        <v>0</v>
      </c>
      <c r="AG963" s="54">
        <f t="shared" si="571"/>
        <v>0</v>
      </c>
      <c r="AH963" s="54">
        <f t="shared" si="571"/>
        <v>0</v>
      </c>
      <c r="AI963" s="54">
        <f t="shared" si="571"/>
        <v>0</v>
      </c>
      <c r="AJ963" s="54"/>
      <c r="AK963" s="54"/>
      <c r="AL963" s="54"/>
      <c r="AM963" s="54"/>
      <c r="AN963" s="54"/>
      <c r="AO963" s="54"/>
      <c r="AP963" s="54">
        <f t="shared" si="571"/>
        <v>0</v>
      </c>
      <c r="AQ963" s="54">
        <f t="shared" si="571"/>
        <v>0</v>
      </c>
      <c r="AR963" s="49">
        <f t="shared" si="545"/>
        <v>1382.3999999999999</v>
      </c>
      <c r="AT963" s="46"/>
      <c r="AU963" s="46"/>
      <c r="AV963" s="46"/>
      <c r="AW963" s="46"/>
      <c r="AX963" s="46"/>
      <c r="AY963" s="46"/>
    </row>
    <row r="964" spans="4:51" s="1" customFormat="1" ht="15.75" hidden="1">
      <c r="D964" s="51"/>
      <c r="E964" s="52" t="s">
        <v>24</v>
      </c>
      <c r="F964" s="49"/>
      <c r="G964" s="49"/>
      <c r="H964" s="49"/>
      <c r="I964" s="49"/>
      <c r="J964" s="49"/>
      <c r="K964" s="53">
        <f aca="true" t="shared" si="572" ref="K964:AQ964">ROUND((K961*K$4/100),1)</f>
        <v>671.4</v>
      </c>
      <c r="L964" s="54">
        <f t="shared" si="572"/>
        <v>112.2</v>
      </c>
      <c r="M964" s="54"/>
      <c r="N964" s="54">
        <f t="shared" si="572"/>
        <v>0</v>
      </c>
      <c r="O964" s="54">
        <f t="shared" si="572"/>
        <v>0</v>
      </c>
      <c r="P964" s="54">
        <f t="shared" si="572"/>
        <v>0</v>
      </c>
      <c r="Q964" s="54">
        <f t="shared" si="572"/>
        <v>0</v>
      </c>
      <c r="R964" s="54">
        <f t="shared" si="572"/>
        <v>0</v>
      </c>
      <c r="S964" s="54">
        <f t="shared" si="572"/>
        <v>0</v>
      </c>
      <c r="T964" s="54">
        <f t="shared" si="572"/>
        <v>0</v>
      </c>
      <c r="U964" s="54">
        <f t="shared" si="572"/>
        <v>0</v>
      </c>
      <c r="V964" s="54"/>
      <c r="W964" s="54"/>
      <c r="X964" s="54">
        <f t="shared" si="572"/>
        <v>0</v>
      </c>
      <c r="Y964" s="54">
        <f t="shared" si="572"/>
        <v>0</v>
      </c>
      <c r="Z964" s="54">
        <f t="shared" si="572"/>
        <v>0</v>
      </c>
      <c r="AA964" s="54">
        <f t="shared" si="572"/>
        <v>0</v>
      </c>
      <c r="AB964" s="54">
        <f t="shared" si="572"/>
        <v>0</v>
      </c>
      <c r="AC964" s="54">
        <f t="shared" si="572"/>
        <v>0</v>
      </c>
      <c r="AD964" s="54">
        <f t="shared" si="572"/>
        <v>23.2</v>
      </c>
      <c r="AE964" s="54">
        <f t="shared" si="572"/>
        <v>0</v>
      </c>
      <c r="AF964" s="54">
        <f t="shared" si="572"/>
        <v>0</v>
      </c>
      <c r="AG964" s="54">
        <f t="shared" si="572"/>
        <v>0</v>
      </c>
      <c r="AH964" s="54">
        <f t="shared" si="572"/>
        <v>0</v>
      </c>
      <c r="AI964" s="54">
        <f t="shared" si="572"/>
        <v>0</v>
      </c>
      <c r="AJ964" s="54"/>
      <c r="AK964" s="54"/>
      <c r="AL964" s="54"/>
      <c r="AM964" s="54"/>
      <c r="AN964" s="54"/>
      <c r="AO964" s="54"/>
      <c r="AP964" s="54">
        <f t="shared" si="572"/>
        <v>0</v>
      </c>
      <c r="AQ964" s="54">
        <f t="shared" si="572"/>
        <v>0</v>
      </c>
      <c r="AR964" s="49">
        <f t="shared" si="545"/>
        <v>806.8000000000001</v>
      </c>
      <c r="AT964" s="46"/>
      <c r="AU964" s="46"/>
      <c r="AV964" s="46"/>
      <c r="AW964" s="46"/>
      <c r="AX964" s="46"/>
      <c r="AY964" s="46"/>
    </row>
    <row r="965" spans="4:51" s="1" customFormat="1" ht="15.75" hidden="1">
      <c r="D965" s="51" t="s">
        <v>25</v>
      </c>
      <c r="E965" s="52" t="s">
        <v>26</v>
      </c>
      <c r="F965" s="49"/>
      <c r="G965" s="49"/>
      <c r="H965" s="49"/>
      <c r="I965" s="49"/>
      <c r="J965" s="49"/>
      <c r="K965" s="53">
        <f aca="true" t="shared" si="573" ref="K965:AQ965">K961-K962-K963-K964</f>
        <v>973.6000000000003</v>
      </c>
      <c r="L965" s="54">
        <f t="shared" si="573"/>
        <v>159.39999999999998</v>
      </c>
      <c r="M965" s="54"/>
      <c r="N965" s="54">
        <f t="shared" si="573"/>
        <v>0</v>
      </c>
      <c r="O965" s="54">
        <f t="shared" si="573"/>
        <v>0</v>
      </c>
      <c r="P965" s="54">
        <f t="shared" si="573"/>
        <v>0</v>
      </c>
      <c r="Q965" s="54">
        <f t="shared" si="573"/>
        <v>0</v>
      </c>
      <c r="R965" s="54">
        <f t="shared" si="573"/>
        <v>0</v>
      </c>
      <c r="S965" s="54">
        <f t="shared" si="573"/>
        <v>0</v>
      </c>
      <c r="T965" s="54">
        <f t="shared" si="573"/>
        <v>0</v>
      </c>
      <c r="U965" s="54">
        <f t="shared" si="573"/>
        <v>0</v>
      </c>
      <c r="V965" s="54"/>
      <c r="W965" s="54"/>
      <c r="X965" s="54">
        <f t="shared" si="573"/>
        <v>0</v>
      </c>
      <c r="Y965" s="54">
        <f t="shared" si="573"/>
        <v>0</v>
      </c>
      <c r="Z965" s="54">
        <f t="shared" si="573"/>
        <v>0</v>
      </c>
      <c r="AA965" s="54">
        <f t="shared" si="573"/>
        <v>0</v>
      </c>
      <c r="AB965" s="54">
        <f t="shared" si="573"/>
        <v>0</v>
      </c>
      <c r="AC965" s="54">
        <f t="shared" si="573"/>
        <v>0</v>
      </c>
      <c r="AD965" s="54">
        <f t="shared" si="573"/>
        <v>47.8</v>
      </c>
      <c r="AE965" s="54">
        <f t="shared" si="573"/>
        <v>0</v>
      </c>
      <c r="AF965" s="54">
        <f t="shared" si="573"/>
        <v>0</v>
      </c>
      <c r="AG965" s="54">
        <f t="shared" si="573"/>
        <v>0</v>
      </c>
      <c r="AH965" s="54">
        <f t="shared" si="573"/>
        <v>0</v>
      </c>
      <c r="AI965" s="54">
        <f t="shared" si="573"/>
        <v>0</v>
      </c>
      <c r="AJ965" s="54"/>
      <c r="AK965" s="54"/>
      <c r="AL965" s="54"/>
      <c r="AM965" s="54"/>
      <c r="AN965" s="54"/>
      <c r="AO965" s="54"/>
      <c r="AP965" s="54">
        <f t="shared" si="573"/>
        <v>0</v>
      </c>
      <c r="AQ965" s="54">
        <f t="shared" si="573"/>
        <v>0</v>
      </c>
      <c r="AR965" s="49">
        <f t="shared" si="545"/>
        <v>1180.8000000000002</v>
      </c>
      <c r="AT965" s="46"/>
      <c r="AU965" s="46"/>
      <c r="AV965" s="46"/>
      <c r="AW965" s="46"/>
      <c r="AX965" s="46"/>
      <c r="AY965" s="46"/>
    </row>
    <row r="966" spans="4:51" s="1" customFormat="1" ht="15.75" hidden="1">
      <c r="D966" s="41"/>
      <c r="E966" s="49"/>
      <c r="F966" s="49"/>
      <c r="G966" s="49"/>
      <c r="H966" s="49"/>
      <c r="I966" s="49"/>
      <c r="J966" s="49"/>
      <c r="K966" s="60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  <c r="AA966" s="61"/>
      <c r="AB966" s="61"/>
      <c r="AC966" s="61"/>
      <c r="AD966" s="61"/>
      <c r="AE966" s="61"/>
      <c r="AF966" s="61"/>
      <c r="AG966" s="61"/>
      <c r="AH966" s="61"/>
      <c r="AI966" s="61"/>
      <c r="AJ966" s="61"/>
      <c r="AK966" s="61"/>
      <c r="AL966" s="61"/>
      <c r="AM966" s="61"/>
      <c r="AN966" s="61"/>
      <c r="AO966" s="61"/>
      <c r="AP966" s="61"/>
      <c r="AQ966" s="61"/>
      <c r="AR966" s="49">
        <f t="shared" si="545"/>
        <v>0</v>
      </c>
      <c r="AT966" s="46"/>
      <c r="AU966" s="46"/>
      <c r="AV966" s="46"/>
      <c r="AW966" s="46"/>
      <c r="AX966" s="46"/>
      <c r="AY966" s="46"/>
    </row>
    <row r="967" spans="4:51" s="1" customFormat="1" ht="6" customHeight="1" hidden="1">
      <c r="D967" s="41"/>
      <c r="E967" s="49"/>
      <c r="F967" s="49"/>
      <c r="G967" s="49"/>
      <c r="H967" s="49"/>
      <c r="I967" s="49"/>
      <c r="J967" s="49"/>
      <c r="K967" s="60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  <c r="AA967" s="61"/>
      <c r="AB967" s="61"/>
      <c r="AC967" s="61"/>
      <c r="AD967" s="61"/>
      <c r="AE967" s="61"/>
      <c r="AF967" s="61"/>
      <c r="AG967" s="61"/>
      <c r="AH967" s="61"/>
      <c r="AI967" s="61"/>
      <c r="AJ967" s="61"/>
      <c r="AK967" s="61"/>
      <c r="AL967" s="61"/>
      <c r="AM967" s="61"/>
      <c r="AN967" s="61"/>
      <c r="AO967" s="61"/>
      <c r="AP967" s="61"/>
      <c r="AQ967" s="61"/>
      <c r="AR967" s="49">
        <f t="shared" si="545"/>
        <v>0</v>
      </c>
      <c r="AT967" s="46"/>
      <c r="AU967" s="46"/>
      <c r="AV967" s="46"/>
      <c r="AW967" s="46"/>
      <c r="AX967" s="46"/>
      <c r="AY967" s="46"/>
    </row>
    <row r="968" spans="4:51" s="2" customFormat="1" ht="45" customHeight="1">
      <c r="D968" s="57">
        <v>70743</v>
      </c>
      <c r="E968" s="48" t="s">
        <v>155</v>
      </c>
      <c r="F968" s="49"/>
      <c r="G968" s="49"/>
      <c r="H968" s="49"/>
      <c r="I968" s="49"/>
      <c r="J968" s="49"/>
      <c r="K968" s="50">
        <v>4100</v>
      </c>
      <c r="L968" s="49">
        <v>707.2</v>
      </c>
      <c r="M968" s="49">
        <v>1425</v>
      </c>
      <c r="N968" s="49"/>
      <c r="O968" s="49"/>
      <c r="P968" s="49"/>
      <c r="Q968" s="49"/>
      <c r="R968" s="49"/>
      <c r="S968" s="62"/>
      <c r="T968" s="49"/>
      <c r="U968" s="49"/>
      <c r="V968" s="49"/>
      <c r="W968" s="49">
        <v>251.5</v>
      </c>
      <c r="X968" s="49"/>
      <c r="Y968" s="49"/>
      <c r="Z968" s="49"/>
      <c r="AA968" s="49"/>
      <c r="AB968" s="49"/>
      <c r="AC968" s="49"/>
      <c r="AD968" s="49">
        <v>100.1</v>
      </c>
      <c r="AE968" s="49"/>
      <c r="AF968" s="49"/>
      <c r="AG968" s="49"/>
      <c r="AH968" s="49"/>
      <c r="AI968" s="49"/>
      <c r="AJ968" s="49"/>
      <c r="AK968" s="49"/>
      <c r="AL968" s="49"/>
      <c r="AM968" s="49"/>
      <c r="AN968" s="49"/>
      <c r="AO968" s="49"/>
      <c r="AP968" s="49">
        <v>0</v>
      </c>
      <c r="AQ968" s="49">
        <v>0</v>
      </c>
      <c r="AR968" s="49">
        <f t="shared" si="545"/>
        <v>6583.8</v>
      </c>
      <c r="AS968" s="1"/>
      <c r="AT968" s="46">
        <f>K968/12</f>
        <v>341.6666666666667</v>
      </c>
      <c r="AU968" s="46">
        <f>L968/12</f>
        <v>58.93333333333334</v>
      </c>
      <c r="AV968" s="46">
        <f>M968/12</f>
        <v>118.75</v>
      </c>
      <c r="AW968" s="46">
        <f>W968/12</f>
        <v>20.958333333333332</v>
      </c>
      <c r="AX968" s="46">
        <f>AD968/12</f>
        <v>8.341666666666667</v>
      </c>
      <c r="AY968" s="46"/>
    </row>
    <row r="969" spans="4:51" s="1" customFormat="1" ht="15.75" hidden="1">
      <c r="D969" s="51"/>
      <c r="E969" s="52" t="s">
        <v>22</v>
      </c>
      <c r="F969" s="49"/>
      <c r="G969" s="49"/>
      <c r="H969" s="49"/>
      <c r="I969" s="49"/>
      <c r="J969" s="49"/>
      <c r="K969" s="53">
        <f>ROUND((K968*K$2/100),1)</f>
        <v>861</v>
      </c>
      <c r="L969" s="54">
        <f aca="true" t="shared" si="574" ref="L969:AQ969">ROUND((L968*L$2/100),1)</f>
        <v>144.3</v>
      </c>
      <c r="M969" s="54"/>
      <c r="N969" s="54">
        <f t="shared" si="574"/>
        <v>0</v>
      </c>
      <c r="O969" s="53">
        <f t="shared" si="574"/>
        <v>0</v>
      </c>
      <c r="P969" s="54">
        <f t="shared" si="574"/>
        <v>0</v>
      </c>
      <c r="Q969" s="53">
        <f t="shared" si="574"/>
        <v>0</v>
      </c>
      <c r="R969" s="54">
        <f t="shared" si="574"/>
        <v>0</v>
      </c>
      <c r="S969" s="54">
        <f t="shared" si="574"/>
        <v>0</v>
      </c>
      <c r="T969" s="54">
        <f t="shared" si="574"/>
        <v>0</v>
      </c>
      <c r="U969" s="54">
        <f t="shared" si="574"/>
        <v>0</v>
      </c>
      <c r="V969" s="54"/>
      <c r="W969" s="54"/>
      <c r="X969" s="54">
        <f>ROUND((X968*X$2/100),1)</f>
        <v>0</v>
      </c>
      <c r="Y969" s="53">
        <f t="shared" si="574"/>
        <v>0</v>
      </c>
      <c r="Z969" s="54">
        <f t="shared" si="574"/>
        <v>0</v>
      </c>
      <c r="AA969" s="54">
        <f t="shared" si="574"/>
        <v>0</v>
      </c>
      <c r="AB969" s="54">
        <f t="shared" si="574"/>
        <v>0</v>
      </c>
      <c r="AC969" s="54">
        <f t="shared" si="574"/>
        <v>0</v>
      </c>
      <c r="AD969" s="53">
        <f t="shared" si="574"/>
        <v>52</v>
      </c>
      <c r="AE969" s="54">
        <f t="shared" si="574"/>
        <v>0</v>
      </c>
      <c r="AF969" s="54">
        <f t="shared" si="574"/>
        <v>0</v>
      </c>
      <c r="AG969" s="54">
        <f t="shared" si="574"/>
        <v>0</v>
      </c>
      <c r="AH969" s="54"/>
      <c r="AI969" s="54">
        <f t="shared" si="574"/>
        <v>0</v>
      </c>
      <c r="AJ969" s="54"/>
      <c r="AK969" s="54"/>
      <c r="AL969" s="54"/>
      <c r="AM969" s="54"/>
      <c r="AN969" s="54"/>
      <c r="AO969" s="54"/>
      <c r="AP969" s="54">
        <f t="shared" si="574"/>
        <v>0</v>
      </c>
      <c r="AQ969" s="54">
        <f t="shared" si="574"/>
        <v>0</v>
      </c>
      <c r="AR969" s="49">
        <f t="shared" si="545"/>
        <v>1057.3</v>
      </c>
      <c r="AS969" s="1" t="b">
        <f>SUM(K968:AQ968)=AR968</f>
        <v>1</v>
      </c>
      <c r="AT969" s="46"/>
      <c r="AU969" s="46"/>
      <c r="AV969" s="46"/>
      <c r="AW969" s="46"/>
      <c r="AX969" s="46"/>
      <c r="AY969" s="46"/>
    </row>
    <row r="970" spans="4:51" s="1" customFormat="1" ht="15.75" hidden="1">
      <c r="D970" s="51"/>
      <c r="E970" s="52" t="s">
        <v>23</v>
      </c>
      <c r="F970" s="49"/>
      <c r="G970" s="49"/>
      <c r="H970" s="49"/>
      <c r="I970" s="49"/>
      <c r="J970" s="49"/>
      <c r="K970" s="53">
        <f>ROUND((K968*K$3/100),1)</f>
        <v>1320.2</v>
      </c>
      <c r="L970" s="54">
        <f aca="true" t="shared" si="575" ref="L970:AQ970">ROUND((L968*L$3/100),1)</f>
        <v>246.1</v>
      </c>
      <c r="M970" s="54"/>
      <c r="N970" s="54">
        <f t="shared" si="575"/>
        <v>0</v>
      </c>
      <c r="O970" s="53">
        <f t="shared" si="575"/>
        <v>0</v>
      </c>
      <c r="P970" s="54">
        <f t="shared" si="575"/>
        <v>0</v>
      </c>
      <c r="Q970" s="53">
        <f t="shared" si="575"/>
        <v>0</v>
      </c>
      <c r="R970" s="54">
        <f t="shared" si="575"/>
        <v>0</v>
      </c>
      <c r="S970" s="54">
        <f t="shared" si="575"/>
        <v>0</v>
      </c>
      <c r="T970" s="54">
        <f t="shared" si="575"/>
        <v>0</v>
      </c>
      <c r="U970" s="54">
        <f t="shared" si="575"/>
        <v>0</v>
      </c>
      <c r="V970" s="54"/>
      <c r="W970" s="54"/>
      <c r="X970" s="54">
        <f>ROUND((X968*X$3/100),1)</f>
        <v>0</v>
      </c>
      <c r="Y970" s="53">
        <f>ROUND((Y968*Y$3/100),1)</f>
        <v>0</v>
      </c>
      <c r="Z970" s="54">
        <f t="shared" si="575"/>
        <v>0</v>
      </c>
      <c r="AA970" s="54">
        <f t="shared" si="575"/>
        <v>0</v>
      </c>
      <c r="AB970" s="54">
        <f t="shared" si="575"/>
        <v>0</v>
      </c>
      <c r="AC970" s="54">
        <f t="shared" si="575"/>
        <v>0</v>
      </c>
      <c r="AD970" s="53">
        <f t="shared" si="575"/>
        <v>17.2</v>
      </c>
      <c r="AE970" s="54">
        <f t="shared" si="575"/>
        <v>0</v>
      </c>
      <c r="AF970" s="54">
        <f t="shared" si="575"/>
        <v>0</v>
      </c>
      <c r="AG970" s="54">
        <f t="shared" si="575"/>
        <v>0</v>
      </c>
      <c r="AH970" s="54"/>
      <c r="AI970" s="54">
        <f t="shared" si="575"/>
        <v>0</v>
      </c>
      <c r="AJ970" s="54"/>
      <c r="AK970" s="54"/>
      <c r="AL970" s="54"/>
      <c r="AM970" s="54"/>
      <c r="AN970" s="54"/>
      <c r="AO970" s="54"/>
      <c r="AP970" s="54">
        <f t="shared" si="575"/>
        <v>0</v>
      </c>
      <c r="AQ970" s="54">
        <f t="shared" si="575"/>
        <v>0</v>
      </c>
      <c r="AR970" s="49">
        <f t="shared" si="545"/>
        <v>1583.5</v>
      </c>
      <c r="AT970" s="46"/>
      <c r="AU970" s="46"/>
      <c r="AV970" s="46"/>
      <c r="AW970" s="46"/>
      <c r="AX970" s="46"/>
      <c r="AY970" s="46"/>
    </row>
    <row r="971" spans="4:51" s="1" customFormat="1" ht="15.75" hidden="1">
      <c r="D971" s="51"/>
      <c r="E971" s="52" t="s">
        <v>24</v>
      </c>
      <c r="F971" s="49"/>
      <c r="G971" s="49"/>
      <c r="H971" s="49"/>
      <c r="I971" s="49"/>
      <c r="J971" s="49"/>
      <c r="K971" s="53">
        <f>ROUND((K968*K$4/100),1)</f>
        <v>783.1</v>
      </c>
      <c r="L971" s="54">
        <f aca="true" t="shared" si="576" ref="L971:AQ971">ROUND((L968*L$4/100),1)</f>
        <v>130.8</v>
      </c>
      <c r="M971" s="54"/>
      <c r="N971" s="54">
        <f t="shared" si="576"/>
        <v>0</v>
      </c>
      <c r="O971" s="53">
        <f t="shared" si="576"/>
        <v>0</v>
      </c>
      <c r="P971" s="54">
        <f t="shared" si="576"/>
        <v>0</v>
      </c>
      <c r="Q971" s="53">
        <f t="shared" si="576"/>
        <v>0</v>
      </c>
      <c r="R971" s="54">
        <f t="shared" si="576"/>
        <v>0</v>
      </c>
      <c r="S971" s="54">
        <f t="shared" si="576"/>
        <v>0</v>
      </c>
      <c r="T971" s="54">
        <f t="shared" si="576"/>
        <v>0</v>
      </c>
      <c r="U971" s="54">
        <f t="shared" si="576"/>
        <v>0</v>
      </c>
      <c r="V971" s="54"/>
      <c r="W971" s="54"/>
      <c r="X971" s="54">
        <f>ROUND((X968*X$4/100),1)</f>
        <v>0</v>
      </c>
      <c r="Y971" s="53">
        <f t="shared" si="576"/>
        <v>0</v>
      </c>
      <c r="Z971" s="54">
        <f t="shared" si="576"/>
        <v>0</v>
      </c>
      <c r="AA971" s="54">
        <f t="shared" si="576"/>
        <v>0</v>
      </c>
      <c r="AB971" s="54">
        <f t="shared" si="576"/>
        <v>0</v>
      </c>
      <c r="AC971" s="54">
        <f t="shared" si="576"/>
        <v>0</v>
      </c>
      <c r="AD971" s="53">
        <f t="shared" si="576"/>
        <v>10.1</v>
      </c>
      <c r="AE971" s="54">
        <f t="shared" si="576"/>
        <v>0</v>
      </c>
      <c r="AF971" s="54">
        <f t="shared" si="576"/>
        <v>0</v>
      </c>
      <c r="AG971" s="54">
        <f t="shared" si="576"/>
        <v>0</v>
      </c>
      <c r="AH971" s="54"/>
      <c r="AI971" s="54">
        <f t="shared" si="576"/>
        <v>0</v>
      </c>
      <c r="AJ971" s="54"/>
      <c r="AK971" s="54"/>
      <c r="AL971" s="54"/>
      <c r="AM971" s="54"/>
      <c r="AN971" s="54"/>
      <c r="AO971" s="54"/>
      <c r="AP971" s="54">
        <f t="shared" si="576"/>
        <v>0</v>
      </c>
      <c r="AQ971" s="54">
        <f t="shared" si="576"/>
        <v>0</v>
      </c>
      <c r="AR971" s="49">
        <f t="shared" si="545"/>
        <v>924.0000000000001</v>
      </c>
      <c r="AT971" s="46"/>
      <c r="AU971" s="46"/>
      <c r="AV971" s="46"/>
      <c r="AW971" s="46"/>
      <c r="AX971" s="46"/>
      <c r="AY971" s="46"/>
    </row>
    <row r="972" spans="4:51" s="1" customFormat="1" ht="15.75" hidden="1">
      <c r="D972" s="51" t="s">
        <v>25</v>
      </c>
      <c r="E972" s="52" t="s">
        <v>26</v>
      </c>
      <c r="F972" s="49"/>
      <c r="G972" s="49"/>
      <c r="H972" s="49"/>
      <c r="I972" s="49"/>
      <c r="J972" s="49"/>
      <c r="K972" s="53">
        <f>K968-K969-K970-K971</f>
        <v>1135.6999999999998</v>
      </c>
      <c r="L972" s="54">
        <f aca="true" t="shared" si="577" ref="L972:AQ972">L968-L969-L970-L971</f>
        <v>186.00000000000006</v>
      </c>
      <c r="M972" s="54"/>
      <c r="N972" s="54">
        <f t="shared" si="577"/>
        <v>0</v>
      </c>
      <c r="O972" s="53">
        <f t="shared" si="577"/>
        <v>0</v>
      </c>
      <c r="P972" s="54">
        <f t="shared" si="577"/>
        <v>0</v>
      </c>
      <c r="Q972" s="53">
        <f t="shared" si="577"/>
        <v>0</v>
      </c>
      <c r="R972" s="54">
        <f t="shared" si="577"/>
        <v>0</v>
      </c>
      <c r="S972" s="54">
        <f t="shared" si="577"/>
        <v>0</v>
      </c>
      <c r="T972" s="54">
        <f t="shared" si="577"/>
        <v>0</v>
      </c>
      <c r="U972" s="54">
        <f t="shared" si="577"/>
        <v>0</v>
      </c>
      <c r="V972" s="54"/>
      <c r="W972" s="54"/>
      <c r="X972" s="54">
        <f>X968-X969-X970-X971</f>
        <v>0</v>
      </c>
      <c r="Y972" s="53">
        <f t="shared" si="577"/>
        <v>0</v>
      </c>
      <c r="Z972" s="54">
        <f t="shared" si="577"/>
        <v>0</v>
      </c>
      <c r="AA972" s="54">
        <f t="shared" si="577"/>
        <v>0</v>
      </c>
      <c r="AB972" s="54">
        <f t="shared" si="577"/>
        <v>0</v>
      </c>
      <c r="AC972" s="54">
        <f t="shared" si="577"/>
        <v>0</v>
      </c>
      <c r="AD972" s="53">
        <f t="shared" si="577"/>
        <v>20.799999999999997</v>
      </c>
      <c r="AE972" s="54">
        <f t="shared" si="577"/>
        <v>0</v>
      </c>
      <c r="AF972" s="54">
        <f t="shared" si="577"/>
        <v>0</v>
      </c>
      <c r="AG972" s="54">
        <f t="shared" si="577"/>
        <v>0</v>
      </c>
      <c r="AH972" s="54"/>
      <c r="AI972" s="54">
        <f t="shared" si="577"/>
        <v>0</v>
      </c>
      <c r="AJ972" s="54"/>
      <c r="AK972" s="54"/>
      <c r="AL972" s="54"/>
      <c r="AM972" s="54"/>
      <c r="AN972" s="54"/>
      <c r="AO972" s="54"/>
      <c r="AP972" s="54">
        <f t="shared" si="577"/>
        <v>0</v>
      </c>
      <c r="AQ972" s="54">
        <f t="shared" si="577"/>
        <v>0</v>
      </c>
      <c r="AR972" s="49">
        <f t="shared" si="545"/>
        <v>1342.4999999999998</v>
      </c>
      <c r="AT972" s="46"/>
      <c r="AU972" s="46"/>
      <c r="AV972" s="46"/>
      <c r="AW972" s="46"/>
      <c r="AX972" s="46"/>
      <c r="AY972" s="46"/>
    </row>
    <row r="973" spans="4:51" s="1" customFormat="1" ht="15.75" hidden="1">
      <c r="D973" s="41"/>
      <c r="E973" s="49"/>
      <c r="F973" s="49"/>
      <c r="G973" s="49"/>
      <c r="H973" s="49"/>
      <c r="I973" s="49"/>
      <c r="J973" s="49"/>
      <c r="K973" s="60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  <c r="AA973" s="61"/>
      <c r="AB973" s="61"/>
      <c r="AC973" s="61"/>
      <c r="AD973" s="61"/>
      <c r="AE973" s="61"/>
      <c r="AF973" s="61"/>
      <c r="AG973" s="61"/>
      <c r="AH973" s="61"/>
      <c r="AI973" s="61"/>
      <c r="AJ973" s="61"/>
      <c r="AK973" s="61"/>
      <c r="AL973" s="61"/>
      <c r="AM973" s="61"/>
      <c r="AN973" s="61"/>
      <c r="AO973" s="61"/>
      <c r="AP973" s="61"/>
      <c r="AQ973" s="61"/>
      <c r="AR973" s="49">
        <f t="shared" si="545"/>
        <v>0</v>
      </c>
      <c r="AT973" s="46"/>
      <c r="AU973" s="46"/>
      <c r="AV973" s="46"/>
      <c r="AW973" s="46"/>
      <c r="AX973" s="46"/>
      <c r="AY973" s="46"/>
    </row>
    <row r="974" spans="4:51" s="1" customFormat="1" ht="6" customHeight="1" hidden="1">
      <c r="D974" s="41"/>
      <c r="E974" s="49"/>
      <c r="F974" s="49"/>
      <c r="G974" s="49"/>
      <c r="H974" s="49"/>
      <c r="I974" s="49"/>
      <c r="J974" s="49"/>
      <c r="K974" s="60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  <c r="AA974" s="61"/>
      <c r="AB974" s="61"/>
      <c r="AC974" s="61"/>
      <c r="AD974" s="61"/>
      <c r="AE974" s="61"/>
      <c r="AF974" s="61"/>
      <c r="AG974" s="61"/>
      <c r="AH974" s="61"/>
      <c r="AI974" s="61"/>
      <c r="AJ974" s="61"/>
      <c r="AK974" s="61"/>
      <c r="AL974" s="61"/>
      <c r="AM974" s="61"/>
      <c r="AN974" s="61"/>
      <c r="AO974" s="61"/>
      <c r="AP974" s="61"/>
      <c r="AQ974" s="61"/>
      <c r="AR974" s="49">
        <f t="shared" si="545"/>
        <v>0</v>
      </c>
      <c r="AT974" s="46"/>
      <c r="AU974" s="46"/>
      <c r="AV974" s="46"/>
      <c r="AW974" s="46"/>
      <c r="AX974" s="46"/>
      <c r="AY974" s="46"/>
    </row>
    <row r="975" spans="4:51" s="2" customFormat="1" ht="15.75" customHeight="1">
      <c r="D975" s="57">
        <v>70743</v>
      </c>
      <c r="E975" s="63" t="s">
        <v>156</v>
      </c>
      <c r="F975" s="49"/>
      <c r="G975" s="49"/>
      <c r="H975" s="49"/>
      <c r="I975" s="49"/>
      <c r="J975" s="49"/>
      <c r="K975" s="50"/>
      <c r="L975" s="49"/>
      <c r="M975" s="49">
        <v>16970.9</v>
      </c>
      <c r="N975" s="49">
        <v>0</v>
      </c>
      <c r="O975" s="49">
        <v>0</v>
      </c>
      <c r="P975" s="49">
        <v>0</v>
      </c>
      <c r="Q975" s="49">
        <v>0</v>
      </c>
      <c r="R975" s="49">
        <v>0</v>
      </c>
      <c r="S975" s="62"/>
      <c r="T975" s="49">
        <v>0</v>
      </c>
      <c r="U975" s="49">
        <v>0</v>
      </c>
      <c r="V975" s="49"/>
      <c r="W975" s="49"/>
      <c r="X975" s="49">
        <v>0</v>
      </c>
      <c r="Y975" s="49">
        <v>0</v>
      </c>
      <c r="Z975" s="49">
        <v>0</v>
      </c>
      <c r="AA975" s="49">
        <v>0</v>
      </c>
      <c r="AB975" s="49">
        <v>0</v>
      </c>
      <c r="AC975" s="49">
        <v>0</v>
      </c>
      <c r="AD975" s="49"/>
      <c r="AE975" s="49">
        <v>0</v>
      </c>
      <c r="AF975" s="49">
        <v>0</v>
      </c>
      <c r="AG975" s="49">
        <v>0</v>
      </c>
      <c r="AH975" s="49">
        <v>0</v>
      </c>
      <c r="AI975" s="49">
        <v>0</v>
      </c>
      <c r="AJ975" s="49"/>
      <c r="AK975" s="49"/>
      <c r="AL975" s="49"/>
      <c r="AM975" s="49"/>
      <c r="AN975" s="49"/>
      <c r="AO975" s="49"/>
      <c r="AP975" s="49">
        <v>0</v>
      </c>
      <c r="AQ975" s="49">
        <v>0</v>
      </c>
      <c r="AR975" s="49">
        <f t="shared" si="545"/>
        <v>16970.9</v>
      </c>
      <c r="AS975" s="1"/>
      <c r="AT975" s="46"/>
      <c r="AU975" s="46"/>
      <c r="AV975" s="46">
        <f>M975/12</f>
        <v>1414.2416666666668</v>
      </c>
      <c r="AW975" s="46"/>
      <c r="AX975" s="46"/>
      <c r="AY975" s="46"/>
    </row>
    <row r="976" spans="4:51" s="1" customFormat="1" ht="15.75" hidden="1">
      <c r="D976" s="51"/>
      <c r="E976" s="52" t="s">
        <v>22</v>
      </c>
      <c r="F976" s="49"/>
      <c r="G976" s="49"/>
      <c r="H976" s="49"/>
      <c r="I976" s="49"/>
      <c r="J976" s="49"/>
      <c r="K976" s="53"/>
      <c r="L976" s="54"/>
      <c r="M976" s="54"/>
      <c r="N976" s="54">
        <f aca="true" t="shared" si="578" ref="N976:AQ976">ROUND((N975*N$2/100),1)</f>
        <v>0</v>
      </c>
      <c r="O976" s="54">
        <f t="shared" si="578"/>
        <v>0</v>
      </c>
      <c r="P976" s="54">
        <f t="shared" si="578"/>
        <v>0</v>
      </c>
      <c r="Q976" s="54">
        <f t="shared" si="578"/>
        <v>0</v>
      </c>
      <c r="R976" s="54">
        <f t="shared" si="578"/>
        <v>0</v>
      </c>
      <c r="S976" s="54"/>
      <c r="T976" s="54">
        <f t="shared" si="578"/>
        <v>0</v>
      </c>
      <c r="U976" s="54">
        <f t="shared" si="578"/>
        <v>0</v>
      </c>
      <c r="V976" s="54"/>
      <c r="W976" s="54"/>
      <c r="X976" s="54">
        <f t="shared" si="578"/>
        <v>0</v>
      </c>
      <c r="Y976" s="54">
        <f t="shared" si="578"/>
        <v>0</v>
      </c>
      <c r="Z976" s="54">
        <f t="shared" si="578"/>
        <v>0</v>
      </c>
      <c r="AA976" s="54">
        <f t="shared" si="578"/>
        <v>0</v>
      </c>
      <c r="AB976" s="54">
        <f t="shared" si="578"/>
        <v>0</v>
      </c>
      <c r="AC976" s="54">
        <f t="shared" si="578"/>
        <v>0</v>
      </c>
      <c r="AD976" s="54"/>
      <c r="AE976" s="54">
        <f t="shared" si="578"/>
        <v>0</v>
      </c>
      <c r="AF976" s="54">
        <f t="shared" si="578"/>
        <v>0</v>
      </c>
      <c r="AG976" s="54">
        <f t="shared" si="578"/>
        <v>0</v>
      </c>
      <c r="AH976" s="54">
        <f t="shared" si="578"/>
        <v>0</v>
      </c>
      <c r="AI976" s="54">
        <f t="shared" si="578"/>
        <v>0</v>
      </c>
      <c r="AJ976" s="54"/>
      <c r="AK976" s="54"/>
      <c r="AL976" s="54"/>
      <c r="AM976" s="54"/>
      <c r="AN976" s="54"/>
      <c r="AO976" s="54"/>
      <c r="AP976" s="54">
        <f t="shared" si="578"/>
        <v>0</v>
      </c>
      <c r="AQ976" s="54">
        <f t="shared" si="578"/>
        <v>0</v>
      </c>
      <c r="AR976" s="49">
        <f t="shared" si="545"/>
        <v>0</v>
      </c>
      <c r="AS976" s="1" t="b">
        <f>SUM(K975:AQ975)=AR975</f>
        <v>1</v>
      </c>
      <c r="AT976" s="46"/>
      <c r="AU976" s="46"/>
      <c r="AV976" s="46"/>
      <c r="AW976" s="46"/>
      <c r="AX976" s="46"/>
      <c r="AY976" s="46"/>
    </row>
    <row r="977" spans="4:51" s="1" customFormat="1" ht="15.75" hidden="1">
      <c r="D977" s="51"/>
      <c r="E977" s="52" t="s">
        <v>23</v>
      </c>
      <c r="F977" s="49"/>
      <c r="G977" s="49"/>
      <c r="H977" s="49"/>
      <c r="I977" s="49"/>
      <c r="J977" s="49"/>
      <c r="K977" s="53"/>
      <c r="L977" s="54"/>
      <c r="M977" s="54"/>
      <c r="N977" s="54">
        <f aca="true" t="shared" si="579" ref="N977:AQ977">ROUND((N975*N$3/100),1)</f>
        <v>0</v>
      </c>
      <c r="O977" s="54">
        <f t="shared" si="579"/>
        <v>0</v>
      </c>
      <c r="P977" s="54">
        <f t="shared" si="579"/>
        <v>0</v>
      </c>
      <c r="Q977" s="54">
        <f t="shared" si="579"/>
        <v>0</v>
      </c>
      <c r="R977" s="54">
        <f t="shared" si="579"/>
        <v>0</v>
      </c>
      <c r="S977" s="54"/>
      <c r="T977" s="54">
        <f t="shared" si="579"/>
        <v>0</v>
      </c>
      <c r="U977" s="54">
        <f t="shared" si="579"/>
        <v>0</v>
      </c>
      <c r="V977" s="54"/>
      <c r="W977" s="54"/>
      <c r="X977" s="54">
        <f t="shared" si="579"/>
        <v>0</v>
      </c>
      <c r="Y977" s="54">
        <f t="shared" si="579"/>
        <v>0</v>
      </c>
      <c r="Z977" s="54">
        <f t="shared" si="579"/>
        <v>0</v>
      </c>
      <c r="AA977" s="54">
        <f t="shared" si="579"/>
        <v>0</v>
      </c>
      <c r="AB977" s="54">
        <f t="shared" si="579"/>
        <v>0</v>
      </c>
      <c r="AC977" s="54">
        <f t="shared" si="579"/>
        <v>0</v>
      </c>
      <c r="AD977" s="54"/>
      <c r="AE977" s="54">
        <f t="shared" si="579"/>
        <v>0</v>
      </c>
      <c r="AF977" s="54">
        <f t="shared" si="579"/>
        <v>0</v>
      </c>
      <c r="AG977" s="54">
        <f t="shared" si="579"/>
        <v>0</v>
      </c>
      <c r="AH977" s="54">
        <f t="shared" si="579"/>
        <v>0</v>
      </c>
      <c r="AI977" s="54">
        <f t="shared" si="579"/>
        <v>0</v>
      </c>
      <c r="AJ977" s="54"/>
      <c r="AK977" s="54"/>
      <c r="AL977" s="54"/>
      <c r="AM977" s="54"/>
      <c r="AN977" s="54"/>
      <c r="AO977" s="54"/>
      <c r="AP977" s="54">
        <f t="shared" si="579"/>
        <v>0</v>
      </c>
      <c r="AQ977" s="54">
        <f t="shared" si="579"/>
        <v>0</v>
      </c>
      <c r="AR977" s="49">
        <f t="shared" si="545"/>
        <v>0</v>
      </c>
      <c r="AT977" s="46"/>
      <c r="AU977" s="46"/>
      <c r="AV977" s="46"/>
      <c r="AW977" s="46"/>
      <c r="AX977" s="46"/>
      <c r="AY977" s="46"/>
    </row>
    <row r="978" spans="4:51" s="1" customFormat="1" ht="15.75" hidden="1">
      <c r="D978" s="51"/>
      <c r="E978" s="52" t="s">
        <v>24</v>
      </c>
      <c r="F978" s="49"/>
      <c r="G978" s="49"/>
      <c r="H978" s="49"/>
      <c r="I978" s="49"/>
      <c r="J978" s="49"/>
      <c r="K978" s="53"/>
      <c r="L978" s="54"/>
      <c r="M978" s="54"/>
      <c r="N978" s="54">
        <f aca="true" t="shared" si="580" ref="N978:AQ978">ROUND((N975*N$4/100),1)</f>
        <v>0</v>
      </c>
      <c r="O978" s="54">
        <f t="shared" si="580"/>
        <v>0</v>
      </c>
      <c r="P978" s="54">
        <f t="shared" si="580"/>
        <v>0</v>
      </c>
      <c r="Q978" s="54">
        <f t="shared" si="580"/>
        <v>0</v>
      </c>
      <c r="R978" s="54">
        <f t="shared" si="580"/>
        <v>0</v>
      </c>
      <c r="S978" s="54"/>
      <c r="T978" s="54">
        <f t="shared" si="580"/>
        <v>0</v>
      </c>
      <c r="U978" s="54">
        <f t="shared" si="580"/>
        <v>0</v>
      </c>
      <c r="V978" s="54"/>
      <c r="W978" s="54"/>
      <c r="X978" s="54">
        <f t="shared" si="580"/>
        <v>0</v>
      </c>
      <c r="Y978" s="54">
        <f t="shared" si="580"/>
        <v>0</v>
      </c>
      <c r="Z978" s="54">
        <f t="shared" si="580"/>
        <v>0</v>
      </c>
      <c r="AA978" s="54">
        <f t="shared" si="580"/>
        <v>0</v>
      </c>
      <c r="AB978" s="54">
        <f t="shared" si="580"/>
        <v>0</v>
      </c>
      <c r="AC978" s="54">
        <f t="shared" si="580"/>
        <v>0</v>
      </c>
      <c r="AD978" s="54"/>
      <c r="AE978" s="54">
        <f t="shared" si="580"/>
        <v>0</v>
      </c>
      <c r="AF978" s="54">
        <f t="shared" si="580"/>
        <v>0</v>
      </c>
      <c r="AG978" s="54">
        <f t="shared" si="580"/>
        <v>0</v>
      </c>
      <c r="AH978" s="54">
        <f t="shared" si="580"/>
        <v>0</v>
      </c>
      <c r="AI978" s="54">
        <f t="shared" si="580"/>
        <v>0</v>
      </c>
      <c r="AJ978" s="54"/>
      <c r="AK978" s="54"/>
      <c r="AL978" s="54"/>
      <c r="AM978" s="54"/>
      <c r="AN978" s="54"/>
      <c r="AO978" s="54"/>
      <c r="AP978" s="54">
        <f t="shared" si="580"/>
        <v>0</v>
      </c>
      <c r="AQ978" s="54">
        <f t="shared" si="580"/>
        <v>0</v>
      </c>
      <c r="AR978" s="49">
        <f t="shared" si="545"/>
        <v>0</v>
      </c>
      <c r="AT978" s="46"/>
      <c r="AU978" s="46"/>
      <c r="AV978" s="46"/>
      <c r="AW978" s="46"/>
      <c r="AX978" s="46"/>
      <c r="AY978" s="46"/>
    </row>
    <row r="979" spans="4:51" s="1" customFormat="1" ht="15.75" hidden="1">
      <c r="D979" s="51" t="s">
        <v>25</v>
      </c>
      <c r="E979" s="52" t="s">
        <v>26</v>
      </c>
      <c r="F979" s="49"/>
      <c r="G979" s="49"/>
      <c r="H979" s="49"/>
      <c r="I979" s="49"/>
      <c r="J979" s="49"/>
      <c r="K979" s="53"/>
      <c r="L979" s="54"/>
      <c r="M979" s="54"/>
      <c r="N979" s="54">
        <f aca="true" t="shared" si="581" ref="N979:AQ979">N975-N976-N977-N978</f>
        <v>0</v>
      </c>
      <c r="O979" s="54">
        <f t="shared" si="581"/>
        <v>0</v>
      </c>
      <c r="P979" s="54">
        <f t="shared" si="581"/>
        <v>0</v>
      </c>
      <c r="Q979" s="54">
        <f t="shared" si="581"/>
        <v>0</v>
      </c>
      <c r="R979" s="54">
        <f t="shared" si="581"/>
        <v>0</v>
      </c>
      <c r="S979" s="54"/>
      <c r="T979" s="54">
        <f t="shared" si="581"/>
        <v>0</v>
      </c>
      <c r="U979" s="54">
        <f t="shared" si="581"/>
        <v>0</v>
      </c>
      <c r="V979" s="54"/>
      <c r="W979" s="54"/>
      <c r="X979" s="54">
        <f t="shared" si="581"/>
        <v>0</v>
      </c>
      <c r="Y979" s="54">
        <f t="shared" si="581"/>
        <v>0</v>
      </c>
      <c r="Z979" s="54">
        <f t="shared" si="581"/>
        <v>0</v>
      </c>
      <c r="AA979" s="54">
        <f t="shared" si="581"/>
        <v>0</v>
      </c>
      <c r="AB979" s="54">
        <f t="shared" si="581"/>
        <v>0</v>
      </c>
      <c r="AC979" s="54">
        <f t="shared" si="581"/>
        <v>0</v>
      </c>
      <c r="AD979" s="54"/>
      <c r="AE979" s="54">
        <f t="shared" si="581"/>
        <v>0</v>
      </c>
      <c r="AF979" s="54">
        <f t="shared" si="581"/>
        <v>0</v>
      </c>
      <c r="AG979" s="54">
        <f t="shared" si="581"/>
        <v>0</v>
      </c>
      <c r="AH979" s="54">
        <f t="shared" si="581"/>
        <v>0</v>
      </c>
      <c r="AI979" s="54">
        <f t="shared" si="581"/>
        <v>0</v>
      </c>
      <c r="AJ979" s="54"/>
      <c r="AK979" s="54"/>
      <c r="AL979" s="54"/>
      <c r="AM979" s="54"/>
      <c r="AN979" s="54"/>
      <c r="AO979" s="54"/>
      <c r="AP979" s="54">
        <f t="shared" si="581"/>
        <v>0</v>
      </c>
      <c r="AQ979" s="54">
        <f t="shared" si="581"/>
        <v>0</v>
      </c>
      <c r="AR979" s="49">
        <f t="shared" si="545"/>
        <v>0</v>
      </c>
      <c r="AT979" s="46"/>
      <c r="AU979" s="46"/>
      <c r="AV979" s="46"/>
      <c r="AW979" s="46"/>
      <c r="AX979" s="46"/>
      <c r="AY979" s="46"/>
    </row>
    <row r="980" spans="4:51" s="1" customFormat="1" ht="15.75" hidden="1">
      <c r="D980" s="41"/>
      <c r="E980" s="49"/>
      <c r="F980" s="49"/>
      <c r="G980" s="49"/>
      <c r="H980" s="49"/>
      <c r="I980" s="49"/>
      <c r="J980" s="49"/>
      <c r="K980" s="60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  <c r="AA980" s="61"/>
      <c r="AB980" s="61"/>
      <c r="AC980" s="61"/>
      <c r="AD980" s="61"/>
      <c r="AE980" s="61"/>
      <c r="AF980" s="61"/>
      <c r="AG980" s="61"/>
      <c r="AH980" s="61"/>
      <c r="AI980" s="61"/>
      <c r="AJ980" s="61"/>
      <c r="AK980" s="61"/>
      <c r="AL980" s="61"/>
      <c r="AM980" s="61"/>
      <c r="AN980" s="61"/>
      <c r="AO980" s="61"/>
      <c r="AP980" s="61"/>
      <c r="AQ980" s="61"/>
      <c r="AR980" s="49">
        <f t="shared" si="545"/>
        <v>0</v>
      </c>
      <c r="AT980" s="46"/>
      <c r="AU980" s="46"/>
      <c r="AV980" s="46"/>
      <c r="AW980" s="46"/>
      <c r="AX980" s="46"/>
      <c r="AY980" s="46"/>
    </row>
    <row r="981" spans="4:51" s="1" customFormat="1" ht="6" customHeight="1" hidden="1">
      <c r="D981" s="41"/>
      <c r="E981" s="49"/>
      <c r="F981" s="49"/>
      <c r="G981" s="49"/>
      <c r="H981" s="49"/>
      <c r="I981" s="49"/>
      <c r="J981" s="49"/>
      <c r="K981" s="60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  <c r="AA981" s="61"/>
      <c r="AB981" s="61"/>
      <c r="AC981" s="61"/>
      <c r="AD981" s="61"/>
      <c r="AE981" s="61"/>
      <c r="AF981" s="61"/>
      <c r="AG981" s="61"/>
      <c r="AH981" s="61"/>
      <c r="AI981" s="61"/>
      <c r="AJ981" s="61"/>
      <c r="AK981" s="61"/>
      <c r="AL981" s="61"/>
      <c r="AM981" s="61"/>
      <c r="AN981" s="61"/>
      <c r="AO981" s="61"/>
      <c r="AP981" s="61"/>
      <c r="AQ981" s="61"/>
      <c r="AR981" s="49">
        <f t="shared" si="545"/>
        <v>0</v>
      </c>
      <c r="AT981" s="46">
        <f>K981/12</f>
        <v>0</v>
      </c>
      <c r="AU981" s="46">
        <f>L981/12</f>
        <v>0</v>
      </c>
      <c r="AV981" s="46"/>
      <c r="AW981" s="46"/>
      <c r="AX981" s="46"/>
      <c r="AY981" s="46"/>
    </row>
    <row r="982" spans="4:51" s="2" customFormat="1" ht="27.75" customHeight="1">
      <c r="D982" s="57">
        <v>70743</v>
      </c>
      <c r="E982" s="63" t="s">
        <v>157</v>
      </c>
      <c r="F982" s="49"/>
      <c r="G982" s="49"/>
      <c r="H982" s="49"/>
      <c r="I982" s="49"/>
      <c r="J982" s="49"/>
      <c r="K982" s="50"/>
      <c r="L982" s="49"/>
      <c r="M982" s="49">
        <v>12824.6</v>
      </c>
      <c r="N982" s="49">
        <v>0</v>
      </c>
      <c r="O982" s="49">
        <v>0</v>
      </c>
      <c r="P982" s="49">
        <v>0</v>
      </c>
      <c r="Q982" s="49">
        <v>0</v>
      </c>
      <c r="R982" s="49"/>
      <c r="S982" s="62"/>
      <c r="T982" s="49">
        <v>0</v>
      </c>
      <c r="U982" s="49">
        <v>0</v>
      </c>
      <c r="V982" s="49"/>
      <c r="W982" s="49"/>
      <c r="X982" s="49">
        <v>0</v>
      </c>
      <c r="Y982" s="49">
        <v>0</v>
      </c>
      <c r="Z982" s="49">
        <v>0</v>
      </c>
      <c r="AA982" s="49">
        <v>0</v>
      </c>
      <c r="AB982" s="49">
        <v>0</v>
      </c>
      <c r="AC982" s="49">
        <v>0</v>
      </c>
      <c r="AD982" s="49"/>
      <c r="AE982" s="49">
        <v>0</v>
      </c>
      <c r="AF982" s="49">
        <v>0</v>
      </c>
      <c r="AG982" s="49">
        <v>0</v>
      </c>
      <c r="AH982" s="49">
        <v>0</v>
      </c>
      <c r="AI982" s="49">
        <v>0</v>
      </c>
      <c r="AJ982" s="49"/>
      <c r="AK982" s="49"/>
      <c r="AL982" s="49"/>
      <c r="AM982" s="49"/>
      <c r="AN982" s="49"/>
      <c r="AO982" s="49"/>
      <c r="AP982" s="49">
        <v>0</v>
      </c>
      <c r="AQ982" s="49">
        <v>0</v>
      </c>
      <c r="AR982" s="49">
        <f t="shared" si="545"/>
        <v>12824.6</v>
      </c>
      <c r="AS982" s="1"/>
      <c r="AT982" s="46"/>
      <c r="AU982" s="46"/>
      <c r="AV982" s="46">
        <f>M982/12</f>
        <v>1068.7166666666667</v>
      </c>
      <c r="AW982" s="46"/>
      <c r="AX982" s="46"/>
      <c r="AY982" s="46"/>
    </row>
    <row r="983" spans="4:51" s="1" customFormat="1" ht="15.75" hidden="1">
      <c r="D983" s="51"/>
      <c r="E983" s="52" t="s">
        <v>22</v>
      </c>
      <c r="F983" s="49"/>
      <c r="G983" s="49"/>
      <c r="H983" s="49"/>
      <c r="I983" s="49"/>
      <c r="J983" s="49"/>
      <c r="K983" s="53"/>
      <c r="L983" s="54"/>
      <c r="M983" s="54"/>
      <c r="N983" s="54">
        <f aca="true" t="shared" si="582" ref="N983:AQ983">ROUND((N982*N$2/100),1)</f>
        <v>0</v>
      </c>
      <c r="O983" s="54">
        <f t="shared" si="582"/>
        <v>0</v>
      </c>
      <c r="P983" s="54">
        <f t="shared" si="582"/>
        <v>0</v>
      </c>
      <c r="Q983" s="54">
        <f t="shared" si="582"/>
        <v>0</v>
      </c>
      <c r="R983" s="54">
        <f t="shared" si="582"/>
        <v>0</v>
      </c>
      <c r="S983" s="54"/>
      <c r="T983" s="54">
        <f t="shared" si="582"/>
        <v>0</v>
      </c>
      <c r="U983" s="54">
        <f t="shared" si="582"/>
        <v>0</v>
      </c>
      <c r="V983" s="54"/>
      <c r="W983" s="54"/>
      <c r="X983" s="54">
        <f t="shared" si="582"/>
        <v>0</v>
      </c>
      <c r="Y983" s="54">
        <f t="shared" si="582"/>
        <v>0</v>
      </c>
      <c r="Z983" s="54">
        <f t="shared" si="582"/>
        <v>0</v>
      </c>
      <c r="AA983" s="54">
        <f t="shared" si="582"/>
        <v>0</v>
      </c>
      <c r="AB983" s="54">
        <f t="shared" si="582"/>
        <v>0</v>
      </c>
      <c r="AC983" s="54">
        <f t="shared" si="582"/>
        <v>0</v>
      </c>
      <c r="AD983" s="54"/>
      <c r="AE983" s="54">
        <f t="shared" si="582"/>
        <v>0</v>
      </c>
      <c r="AF983" s="54">
        <f t="shared" si="582"/>
        <v>0</v>
      </c>
      <c r="AG983" s="54">
        <f t="shared" si="582"/>
        <v>0</v>
      </c>
      <c r="AH983" s="54">
        <f t="shared" si="582"/>
        <v>0</v>
      </c>
      <c r="AI983" s="54">
        <f t="shared" si="582"/>
        <v>0</v>
      </c>
      <c r="AJ983" s="54"/>
      <c r="AK983" s="54"/>
      <c r="AL983" s="54"/>
      <c r="AM983" s="54"/>
      <c r="AN983" s="54"/>
      <c r="AO983" s="54"/>
      <c r="AP983" s="54">
        <f t="shared" si="582"/>
        <v>0</v>
      </c>
      <c r="AQ983" s="54">
        <f t="shared" si="582"/>
        <v>0</v>
      </c>
      <c r="AR983" s="49">
        <f t="shared" si="545"/>
        <v>0</v>
      </c>
      <c r="AS983" s="1" t="b">
        <f>SUM(K982:AQ982)=AR982</f>
        <v>1</v>
      </c>
      <c r="AT983" s="46"/>
      <c r="AU983" s="46"/>
      <c r="AV983" s="46"/>
      <c r="AW983" s="46"/>
      <c r="AX983" s="46"/>
      <c r="AY983" s="46"/>
    </row>
    <row r="984" spans="4:51" s="1" customFormat="1" ht="15.75" hidden="1">
      <c r="D984" s="51"/>
      <c r="E984" s="52" t="s">
        <v>23</v>
      </c>
      <c r="F984" s="49"/>
      <c r="G984" s="49"/>
      <c r="H984" s="49"/>
      <c r="I984" s="49"/>
      <c r="J984" s="49"/>
      <c r="K984" s="53"/>
      <c r="L984" s="54"/>
      <c r="M984" s="54"/>
      <c r="N984" s="54">
        <f aca="true" t="shared" si="583" ref="N984:AQ984">ROUND((N982*N$3/100),1)</f>
        <v>0</v>
      </c>
      <c r="O984" s="54">
        <f t="shared" si="583"/>
        <v>0</v>
      </c>
      <c r="P984" s="54">
        <f t="shared" si="583"/>
        <v>0</v>
      </c>
      <c r="Q984" s="54">
        <f t="shared" si="583"/>
        <v>0</v>
      </c>
      <c r="R984" s="54">
        <f t="shared" si="583"/>
        <v>0</v>
      </c>
      <c r="S984" s="54"/>
      <c r="T984" s="54">
        <f t="shared" si="583"/>
        <v>0</v>
      </c>
      <c r="U984" s="54">
        <f t="shared" si="583"/>
        <v>0</v>
      </c>
      <c r="V984" s="54"/>
      <c r="W984" s="54"/>
      <c r="X984" s="54">
        <f t="shared" si="583"/>
        <v>0</v>
      </c>
      <c r="Y984" s="54">
        <f t="shared" si="583"/>
        <v>0</v>
      </c>
      <c r="Z984" s="54">
        <f t="shared" si="583"/>
        <v>0</v>
      </c>
      <c r="AA984" s="54">
        <f t="shared" si="583"/>
        <v>0</v>
      </c>
      <c r="AB984" s="54">
        <f t="shared" si="583"/>
        <v>0</v>
      </c>
      <c r="AC984" s="54">
        <f t="shared" si="583"/>
        <v>0</v>
      </c>
      <c r="AD984" s="54"/>
      <c r="AE984" s="54">
        <f t="shared" si="583"/>
        <v>0</v>
      </c>
      <c r="AF984" s="54">
        <f t="shared" si="583"/>
        <v>0</v>
      </c>
      <c r="AG984" s="54">
        <f t="shared" si="583"/>
        <v>0</v>
      </c>
      <c r="AH984" s="54">
        <f t="shared" si="583"/>
        <v>0</v>
      </c>
      <c r="AI984" s="54">
        <f t="shared" si="583"/>
        <v>0</v>
      </c>
      <c r="AJ984" s="54"/>
      <c r="AK984" s="54"/>
      <c r="AL984" s="54"/>
      <c r="AM984" s="54"/>
      <c r="AN984" s="54"/>
      <c r="AO984" s="54"/>
      <c r="AP984" s="54">
        <f t="shared" si="583"/>
        <v>0</v>
      </c>
      <c r="AQ984" s="54">
        <f t="shared" si="583"/>
        <v>0</v>
      </c>
      <c r="AR984" s="49">
        <f t="shared" si="545"/>
        <v>0</v>
      </c>
      <c r="AT984" s="46"/>
      <c r="AU984" s="46"/>
      <c r="AV984" s="46"/>
      <c r="AW984" s="46"/>
      <c r="AX984" s="46"/>
      <c r="AY984" s="46"/>
    </row>
    <row r="985" spans="4:51" s="1" customFormat="1" ht="15.75" hidden="1">
      <c r="D985" s="51"/>
      <c r="E985" s="52" t="s">
        <v>24</v>
      </c>
      <c r="F985" s="49"/>
      <c r="G985" s="49"/>
      <c r="H985" s="49"/>
      <c r="I985" s="49"/>
      <c r="J985" s="49"/>
      <c r="K985" s="53"/>
      <c r="L985" s="54"/>
      <c r="M985" s="54"/>
      <c r="N985" s="54">
        <f aca="true" t="shared" si="584" ref="N985:AQ985">ROUND((N982*N$4/100),1)</f>
        <v>0</v>
      </c>
      <c r="O985" s="54">
        <f t="shared" si="584"/>
        <v>0</v>
      </c>
      <c r="P985" s="54">
        <f t="shared" si="584"/>
        <v>0</v>
      </c>
      <c r="Q985" s="54">
        <f t="shared" si="584"/>
        <v>0</v>
      </c>
      <c r="R985" s="54">
        <f t="shared" si="584"/>
        <v>0</v>
      </c>
      <c r="S985" s="54"/>
      <c r="T985" s="54">
        <f t="shared" si="584"/>
        <v>0</v>
      </c>
      <c r="U985" s="54">
        <f t="shared" si="584"/>
        <v>0</v>
      </c>
      <c r="V985" s="54"/>
      <c r="W985" s="54"/>
      <c r="X985" s="54">
        <f t="shared" si="584"/>
        <v>0</v>
      </c>
      <c r="Y985" s="54">
        <f t="shared" si="584"/>
        <v>0</v>
      </c>
      <c r="Z985" s="54">
        <f t="shared" si="584"/>
        <v>0</v>
      </c>
      <c r="AA985" s="54">
        <f t="shared" si="584"/>
        <v>0</v>
      </c>
      <c r="AB985" s="54">
        <f t="shared" si="584"/>
        <v>0</v>
      </c>
      <c r="AC985" s="54">
        <f t="shared" si="584"/>
        <v>0</v>
      </c>
      <c r="AD985" s="54"/>
      <c r="AE985" s="54">
        <f t="shared" si="584"/>
        <v>0</v>
      </c>
      <c r="AF985" s="54">
        <f t="shared" si="584"/>
        <v>0</v>
      </c>
      <c r="AG985" s="54">
        <f t="shared" si="584"/>
        <v>0</v>
      </c>
      <c r="AH985" s="54">
        <f t="shared" si="584"/>
        <v>0</v>
      </c>
      <c r="AI985" s="54">
        <f t="shared" si="584"/>
        <v>0</v>
      </c>
      <c r="AJ985" s="54"/>
      <c r="AK985" s="54"/>
      <c r="AL985" s="54"/>
      <c r="AM985" s="54"/>
      <c r="AN985" s="54"/>
      <c r="AO985" s="54"/>
      <c r="AP985" s="54">
        <f t="shared" si="584"/>
        <v>0</v>
      </c>
      <c r="AQ985" s="54">
        <f t="shared" si="584"/>
        <v>0</v>
      </c>
      <c r="AR985" s="49">
        <f t="shared" si="545"/>
        <v>0</v>
      </c>
      <c r="AT985" s="46"/>
      <c r="AU985" s="46"/>
      <c r="AV985" s="46"/>
      <c r="AW985" s="46"/>
      <c r="AX985" s="46"/>
      <c r="AY985" s="46"/>
    </row>
    <row r="986" spans="4:51" s="1" customFormat="1" ht="15.75" hidden="1">
      <c r="D986" s="51" t="s">
        <v>25</v>
      </c>
      <c r="E986" s="52" t="s">
        <v>26</v>
      </c>
      <c r="F986" s="49"/>
      <c r="G986" s="49"/>
      <c r="H986" s="49"/>
      <c r="I986" s="49"/>
      <c r="J986" s="49"/>
      <c r="K986" s="53"/>
      <c r="L986" s="54"/>
      <c r="M986" s="54"/>
      <c r="N986" s="54">
        <f aca="true" t="shared" si="585" ref="N986:AQ986">N982-N983-N984-N985</f>
        <v>0</v>
      </c>
      <c r="O986" s="54">
        <f t="shared" si="585"/>
        <v>0</v>
      </c>
      <c r="P986" s="54">
        <f t="shared" si="585"/>
        <v>0</v>
      </c>
      <c r="Q986" s="54">
        <f t="shared" si="585"/>
        <v>0</v>
      </c>
      <c r="R986" s="54">
        <f t="shared" si="585"/>
        <v>0</v>
      </c>
      <c r="S986" s="54"/>
      <c r="T986" s="54">
        <f t="shared" si="585"/>
        <v>0</v>
      </c>
      <c r="U986" s="54">
        <f t="shared" si="585"/>
        <v>0</v>
      </c>
      <c r="V986" s="54"/>
      <c r="W986" s="54"/>
      <c r="X986" s="54">
        <f t="shared" si="585"/>
        <v>0</v>
      </c>
      <c r="Y986" s="54">
        <f t="shared" si="585"/>
        <v>0</v>
      </c>
      <c r="Z986" s="54">
        <f t="shared" si="585"/>
        <v>0</v>
      </c>
      <c r="AA986" s="54">
        <f t="shared" si="585"/>
        <v>0</v>
      </c>
      <c r="AB986" s="54">
        <f t="shared" si="585"/>
        <v>0</v>
      </c>
      <c r="AC986" s="54">
        <f t="shared" si="585"/>
        <v>0</v>
      </c>
      <c r="AD986" s="54"/>
      <c r="AE986" s="54">
        <f t="shared" si="585"/>
        <v>0</v>
      </c>
      <c r="AF986" s="54">
        <f t="shared" si="585"/>
        <v>0</v>
      </c>
      <c r="AG986" s="54">
        <f t="shared" si="585"/>
        <v>0</v>
      </c>
      <c r="AH986" s="54">
        <f t="shared" si="585"/>
        <v>0</v>
      </c>
      <c r="AI986" s="54">
        <f t="shared" si="585"/>
        <v>0</v>
      </c>
      <c r="AJ986" s="54"/>
      <c r="AK986" s="54"/>
      <c r="AL986" s="54"/>
      <c r="AM986" s="54"/>
      <c r="AN986" s="54"/>
      <c r="AO986" s="54"/>
      <c r="AP986" s="54">
        <f t="shared" si="585"/>
        <v>0</v>
      </c>
      <c r="AQ986" s="54">
        <f t="shared" si="585"/>
        <v>0</v>
      </c>
      <c r="AR986" s="49">
        <f t="shared" si="545"/>
        <v>0</v>
      </c>
      <c r="AT986" s="46"/>
      <c r="AU986" s="46"/>
      <c r="AV986" s="46"/>
      <c r="AW986" s="46"/>
      <c r="AX986" s="46"/>
      <c r="AY986" s="46"/>
    </row>
    <row r="987" spans="4:51" s="1" customFormat="1" ht="15.75" hidden="1">
      <c r="D987" s="41"/>
      <c r="E987" s="49"/>
      <c r="F987" s="49"/>
      <c r="G987" s="49"/>
      <c r="H987" s="49"/>
      <c r="I987" s="49"/>
      <c r="J987" s="49"/>
      <c r="K987" s="60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  <c r="AA987" s="61"/>
      <c r="AB987" s="61"/>
      <c r="AC987" s="61"/>
      <c r="AD987" s="61"/>
      <c r="AE987" s="61"/>
      <c r="AF987" s="61"/>
      <c r="AG987" s="61"/>
      <c r="AH987" s="61"/>
      <c r="AI987" s="61"/>
      <c r="AJ987" s="61"/>
      <c r="AK987" s="61"/>
      <c r="AL987" s="61"/>
      <c r="AM987" s="61"/>
      <c r="AN987" s="61"/>
      <c r="AO987" s="61"/>
      <c r="AP987" s="61"/>
      <c r="AQ987" s="61"/>
      <c r="AR987" s="49">
        <f t="shared" si="545"/>
        <v>0</v>
      </c>
      <c r="AT987" s="46"/>
      <c r="AU987" s="46"/>
      <c r="AV987" s="46"/>
      <c r="AW987" s="46"/>
      <c r="AX987" s="46"/>
      <c r="AY987" s="46"/>
    </row>
    <row r="988" spans="4:51" s="1" customFormat="1" ht="1.5" customHeight="1" hidden="1">
      <c r="D988" s="41"/>
      <c r="E988" s="49"/>
      <c r="F988" s="49"/>
      <c r="G988" s="49"/>
      <c r="H988" s="49"/>
      <c r="I988" s="49"/>
      <c r="J988" s="49"/>
      <c r="K988" s="60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  <c r="AA988" s="61"/>
      <c r="AB988" s="61"/>
      <c r="AC988" s="61"/>
      <c r="AD988" s="61"/>
      <c r="AE988" s="61"/>
      <c r="AF988" s="61"/>
      <c r="AG988" s="61"/>
      <c r="AH988" s="61"/>
      <c r="AI988" s="61"/>
      <c r="AJ988" s="61"/>
      <c r="AK988" s="61"/>
      <c r="AL988" s="61"/>
      <c r="AM988" s="61"/>
      <c r="AN988" s="61"/>
      <c r="AO988" s="61"/>
      <c r="AP988" s="61"/>
      <c r="AQ988" s="61"/>
      <c r="AR988" s="49">
        <f aca="true" t="shared" si="586" ref="AR988:AR1051">K988+L988+M988+W988+AD988+AJ988+AO988</f>
        <v>0</v>
      </c>
      <c r="AT988" s="46"/>
      <c r="AU988" s="46"/>
      <c r="AV988" s="46">
        <f>M988/12</f>
        <v>0</v>
      </c>
      <c r="AW988" s="46"/>
      <c r="AX988" s="46"/>
      <c r="AY988" s="46"/>
    </row>
    <row r="989" spans="4:51" s="2" customFormat="1" ht="41.25" customHeight="1">
      <c r="D989" s="57">
        <v>70743</v>
      </c>
      <c r="E989" s="63" t="s">
        <v>158</v>
      </c>
      <c r="F989" s="49"/>
      <c r="G989" s="49"/>
      <c r="H989" s="49"/>
      <c r="I989" s="49"/>
      <c r="J989" s="49"/>
      <c r="K989" s="50"/>
      <c r="L989" s="49"/>
      <c r="M989" s="49">
        <v>10972.8</v>
      </c>
      <c r="N989" s="49">
        <v>0</v>
      </c>
      <c r="O989" s="49">
        <v>0</v>
      </c>
      <c r="P989" s="49">
        <v>0</v>
      </c>
      <c r="Q989" s="49">
        <v>0</v>
      </c>
      <c r="R989" s="49"/>
      <c r="S989" s="62"/>
      <c r="T989" s="49">
        <v>0</v>
      </c>
      <c r="U989" s="49">
        <v>0</v>
      </c>
      <c r="V989" s="49"/>
      <c r="W989" s="49"/>
      <c r="X989" s="49">
        <v>0</v>
      </c>
      <c r="Y989" s="49">
        <v>0</v>
      </c>
      <c r="Z989" s="49">
        <v>0</v>
      </c>
      <c r="AA989" s="49">
        <v>0</v>
      </c>
      <c r="AB989" s="49">
        <v>0</v>
      </c>
      <c r="AC989" s="49">
        <v>0</v>
      </c>
      <c r="AD989" s="49"/>
      <c r="AE989" s="49">
        <v>0</v>
      </c>
      <c r="AF989" s="49">
        <v>0</v>
      </c>
      <c r="AG989" s="49">
        <v>0</v>
      </c>
      <c r="AH989" s="49">
        <v>0</v>
      </c>
      <c r="AI989" s="49">
        <v>0</v>
      </c>
      <c r="AJ989" s="49"/>
      <c r="AK989" s="49"/>
      <c r="AL989" s="49"/>
      <c r="AM989" s="49"/>
      <c r="AN989" s="49"/>
      <c r="AO989" s="49"/>
      <c r="AP989" s="49">
        <v>0</v>
      </c>
      <c r="AQ989" s="49">
        <v>0</v>
      </c>
      <c r="AR989" s="49">
        <f t="shared" si="586"/>
        <v>10972.8</v>
      </c>
      <c r="AS989" s="1"/>
      <c r="AT989" s="46"/>
      <c r="AU989" s="46"/>
      <c r="AV989" s="46">
        <f>M989/12</f>
        <v>914.4</v>
      </c>
      <c r="AW989" s="46"/>
      <c r="AX989" s="46"/>
      <c r="AY989" s="46"/>
    </row>
    <row r="990" spans="4:51" s="1" customFormat="1" ht="15.75" hidden="1">
      <c r="D990" s="51"/>
      <c r="E990" s="52" t="s">
        <v>22</v>
      </c>
      <c r="F990" s="49"/>
      <c r="G990" s="49"/>
      <c r="H990" s="49"/>
      <c r="I990" s="49"/>
      <c r="J990" s="49"/>
      <c r="K990" s="53"/>
      <c r="L990" s="54"/>
      <c r="M990" s="54"/>
      <c r="N990" s="54">
        <f aca="true" t="shared" si="587" ref="N990:AQ990">ROUND((N989*N$2/100),1)</f>
        <v>0</v>
      </c>
      <c r="O990" s="54">
        <f t="shared" si="587"/>
        <v>0</v>
      </c>
      <c r="P990" s="54">
        <f t="shared" si="587"/>
        <v>0</v>
      </c>
      <c r="Q990" s="54">
        <f t="shared" si="587"/>
        <v>0</v>
      </c>
      <c r="R990" s="54">
        <f t="shared" si="587"/>
        <v>0</v>
      </c>
      <c r="S990" s="54"/>
      <c r="T990" s="54">
        <f t="shared" si="587"/>
        <v>0</v>
      </c>
      <c r="U990" s="54">
        <f t="shared" si="587"/>
        <v>0</v>
      </c>
      <c r="V990" s="54"/>
      <c r="W990" s="54"/>
      <c r="X990" s="54">
        <f t="shared" si="587"/>
        <v>0</v>
      </c>
      <c r="Y990" s="54">
        <f t="shared" si="587"/>
        <v>0</v>
      </c>
      <c r="Z990" s="54">
        <f t="shared" si="587"/>
        <v>0</v>
      </c>
      <c r="AA990" s="54">
        <f t="shared" si="587"/>
        <v>0</v>
      </c>
      <c r="AB990" s="54">
        <f t="shared" si="587"/>
        <v>0</v>
      </c>
      <c r="AC990" s="54">
        <f t="shared" si="587"/>
        <v>0</v>
      </c>
      <c r="AD990" s="54"/>
      <c r="AE990" s="54">
        <f t="shared" si="587"/>
        <v>0</v>
      </c>
      <c r="AF990" s="54">
        <f t="shared" si="587"/>
        <v>0</v>
      </c>
      <c r="AG990" s="54">
        <f t="shared" si="587"/>
        <v>0</v>
      </c>
      <c r="AH990" s="54">
        <f t="shared" si="587"/>
        <v>0</v>
      </c>
      <c r="AI990" s="54">
        <f t="shared" si="587"/>
        <v>0</v>
      </c>
      <c r="AJ990" s="54">
        <f t="shared" si="587"/>
        <v>0</v>
      </c>
      <c r="AK990" s="54">
        <f t="shared" si="587"/>
        <v>0</v>
      </c>
      <c r="AL990" s="54">
        <f t="shared" si="587"/>
        <v>0</v>
      </c>
      <c r="AM990" s="54">
        <f t="shared" si="587"/>
        <v>0</v>
      </c>
      <c r="AN990" s="54">
        <f t="shared" si="587"/>
        <v>0</v>
      </c>
      <c r="AO990" s="54">
        <f t="shared" si="587"/>
        <v>0</v>
      </c>
      <c r="AP990" s="54">
        <f t="shared" si="587"/>
        <v>0</v>
      </c>
      <c r="AQ990" s="54">
        <f t="shared" si="587"/>
        <v>0</v>
      </c>
      <c r="AR990" s="49">
        <f t="shared" si="586"/>
        <v>0</v>
      </c>
      <c r="AS990" s="1" t="b">
        <f>SUM(K989:AQ989)=AR989</f>
        <v>1</v>
      </c>
      <c r="AT990" s="46"/>
      <c r="AU990" s="46"/>
      <c r="AV990" s="46"/>
      <c r="AW990" s="46"/>
      <c r="AX990" s="46"/>
      <c r="AY990" s="46"/>
    </row>
    <row r="991" spans="4:51" s="1" customFormat="1" ht="15.75" hidden="1">
      <c r="D991" s="51"/>
      <c r="E991" s="52" t="s">
        <v>23</v>
      </c>
      <c r="F991" s="49"/>
      <c r="G991" s="49"/>
      <c r="H991" s="49"/>
      <c r="I991" s="49"/>
      <c r="J991" s="49"/>
      <c r="K991" s="53"/>
      <c r="L991" s="54"/>
      <c r="M991" s="54"/>
      <c r="N991" s="54">
        <f aca="true" t="shared" si="588" ref="N991:AQ991">ROUND((N989*N$3/100),1)</f>
        <v>0</v>
      </c>
      <c r="O991" s="54">
        <f t="shared" si="588"/>
        <v>0</v>
      </c>
      <c r="P991" s="54">
        <f t="shared" si="588"/>
        <v>0</v>
      </c>
      <c r="Q991" s="54">
        <f t="shared" si="588"/>
        <v>0</v>
      </c>
      <c r="R991" s="54">
        <f t="shared" si="588"/>
        <v>0</v>
      </c>
      <c r="S991" s="54"/>
      <c r="T991" s="54">
        <f t="shared" si="588"/>
        <v>0</v>
      </c>
      <c r="U991" s="54">
        <f t="shared" si="588"/>
        <v>0</v>
      </c>
      <c r="V991" s="54"/>
      <c r="W991" s="54"/>
      <c r="X991" s="54">
        <f t="shared" si="588"/>
        <v>0</v>
      </c>
      <c r="Y991" s="54">
        <f t="shared" si="588"/>
        <v>0</v>
      </c>
      <c r="Z991" s="54">
        <f t="shared" si="588"/>
        <v>0</v>
      </c>
      <c r="AA991" s="54">
        <f t="shared" si="588"/>
        <v>0</v>
      </c>
      <c r="AB991" s="54">
        <f t="shared" si="588"/>
        <v>0</v>
      </c>
      <c r="AC991" s="54">
        <f t="shared" si="588"/>
        <v>0</v>
      </c>
      <c r="AD991" s="54"/>
      <c r="AE991" s="54">
        <f t="shared" si="588"/>
        <v>0</v>
      </c>
      <c r="AF991" s="54">
        <f t="shared" si="588"/>
        <v>0</v>
      </c>
      <c r="AG991" s="54">
        <f t="shared" si="588"/>
        <v>0</v>
      </c>
      <c r="AH991" s="54">
        <f t="shared" si="588"/>
        <v>0</v>
      </c>
      <c r="AI991" s="54">
        <f t="shared" si="588"/>
        <v>0</v>
      </c>
      <c r="AJ991" s="54">
        <f t="shared" si="588"/>
        <v>0</v>
      </c>
      <c r="AK991" s="54">
        <f t="shared" si="588"/>
        <v>0</v>
      </c>
      <c r="AL991" s="54">
        <f t="shared" si="588"/>
        <v>0</v>
      </c>
      <c r="AM991" s="54">
        <f t="shared" si="588"/>
        <v>0</v>
      </c>
      <c r="AN991" s="54">
        <f t="shared" si="588"/>
        <v>0</v>
      </c>
      <c r="AO991" s="54">
        <f t="shared" si="588"/>
        <v>0</v>
      </c>
      <c r="AP991" s="54">
        <f t="shared" si="588"/>
        <v>0</v>
      </c>
      <c r="AQ991" s="54">
        <f t="shared" si="588"/>
        <v>0</v>
      </c>
      <c r="AR991" s="49">
        <f t="shared" si="586"/>
        <v>0</v>
      </c>
      <c r="AT991" s="46"/>
      <c r="AU991" s="46"/>
      <c r="AV991" s="46"/>
      <c r="AW991" s="46"/>
      <c r="AX991" s="46"/>
      <c r="AY991" s="46"/>
    </row>
    <row r="992" spans="4:51" s="1" customFormat="1" ht="15.75" hidden="1">
      <c r="D992" s="51"/>
      <c r="E992" s="52" t="s">
        <v>24</v>
      </c>
      <c r="F992" s="49"/>
      <c r="G992" s="49"/>
      <c r="H992" s="49"/>
      <c r="I992" s="49"/>
      <c r="J992" s="49"/>
      <c r="K992" s="53"/>
      <c r="L992" s="54"/>
      <c r="M992" s="54"/>
      <c r="N992" s="54">
        <f aca="true" t="shared" si="589" ref="N992:AQ992">ROUND((N989*N$4/100),1)</f>
        <v>0</v>
      </c>
      <c r="O992" s="54">
        <f t="shared" si="589"/>
        <v>0</v>
      </c>
      <c r="P992" s="54">
        <f t="shared" si="589"/>
        <v>0</v>
      </c>
      <c r="Q992" s="54">
        <f t="shared" si="589"/>
        <v>0</v>
      </c>
      <c r="R992" s="54">
        <f t="shared" si="589"/>
        <v>0</v>
      </c>
      <c r="S992" s="54"/>
      <c r="T992" s="54">
        <f t="shared" si="589"/>
        <v>0</v>
      </c>
      <c r="U992" s="54">
        <f t="shared" si="589"/>
        <v>0</v>
      </c>
      <c r="V992" s="54"/>
      <c r="W992" s="54"/>
      <c r="X992" s="54">
        <f t="shared" si="589"/>
        <v>0</v>
      </c>
      <c r="Y992" s="54">
        <f t="shared" si="589"/>
        <v>0</v>
      </c>
      <c r="Z992" s="54">
        <f t="shared" si="589"/>
        <v>0</v>
      </c>
      <c r="AA992" s="54">
        <f t="shared" si="589"/>
        <v>0</v>
      </c>
      <c r="AB992" s="54">
        <f t="shared" si="589"/>
        <v>0</v>
      </c>
      <c r="AC992" s="54">
        <f t="shared" si="589"/>
        <v>0</v>
      </c>
      <c r="AD992" s="54"/>
      <c r="AE992" s="54">
        <f t="shared" si="589"/>
        <v>0</v>
      </c>
      <c r="AF992" s="54">
        <f t="shared" si="589"/>
        <v>0</v>
      </c>
      <c r="AG992" s="54">
        <f t="shared" si="589"/>
        <v>0</v>
      </c>
      <c r="AH992" s="54">
        <f t="shared" si="589"/>
        <v>0</v>
      </c>
      <c r="AI992" s="54">
        <f t="shared" si="589"/>
        <v>0</v>
      </c>
      <c r="AJ992" s="54">
        <f t="shared" si="589"/>
        <v>0</v>
      </c>
      <c r="AK992" s="54">
        <f t="shared" si="589"/>
        <v>0</v>
      </c>
      <c r="AL992" s="54">
        <f t="shared" si="589"/>
        <v>0</v>
      </c>
      <c r="AM992" s="54">
        <f t="shared" si="589"/>
        <v>0</v>
      </c>
      <c r="AN992" s="54">
        <f t="shared" si="589"/>
        <v>0</v>
      </c>
      <c r="AO992" s="54">
        <f t="shared" si="589"/>
        <v>0</v>
      </c>
      <c r="AP992" s="54">
        <f t="shared" si="589"/>
        <v>0</v>
      </c>
      <c r="AQ992" s="54">
        <f t="shared" si="589"/>
        <v>0</v>
      </c>
      <c r="AR992" s="49">
        <f t="shared" si="586"/>
        <v>0</v>
      </c>
      <c r="AT992" s="46"/>
      <c r="AU992" s="46"/>
      <c r="AV992" s="46"/>
      <c r="AW992" s="46"/>
      <c r="AX992" s="46"/>
      <c r="AY992" s="46"/>
    </row>
    <row r="993" spans="4:51" s="1" customFormat="1" ht="15.75" hidden="1">
      <c r="D993" s="51" t="s">
        <v>25</v>
      </c>
      <c r="E993" s="52" t="s">
        <v>26</v>
      </c>
      <c r="F993" s="49"/>
      <c r="G993" s="49"/>
      <c r="H993" s="49"/>
      <c r="I993" s="49"/>
      <c r="J993" s="49"/>
      <c r="K993" s="53"/>
      <c r="L993" s="54"/>
      <c r="M993" s="54"/>
      <c r="N993" s="54">
        <f aca="true" t="shared" si="590" ref="N993:AQ993">N989-N990-N991-N992</f>
        <v>0</v>
      </c>
      <c r="O993" s="54">
        <f t="shared" si="590"/>
        <v>0</v>
      </c>
      <c r="P993" s="54">
        <f t="shared" si="590"/>
        <v>0</v>
      </c>
      <c r="Q993" s="54">
        <f t="shared" si="590"/>
        <v>0</v>
      </c>
      <c r="R993" s="54">
        <f t="shared" si="590"/>
        <v>0</v>
      </c>
      <c r="S993" s="54"/>
      <c r="T993" s="54">
        <f t="shared" si="590"/>
        <v>0</v>
      </c>
      <c r="U993" s="54">
        <f t="shared" si="590"/>
        <v>0</v>
      </c>
      <c r="V993" s="54"/>
      <c r="W993" s="54"/>
      <c r="X993" s="54">
        <f t="shared" si="590"/>
        <v>0</v>
      </c>
      <c r="Y993" s="54">
        <f t="shared" si="590"/>
        <v>0</v>
      </c>
      <c r="Z993" s="54">
        <f t="shared" si="590"/>
        <v>0</v>
      </c>
      <c r="AA993" s="54">
        <f t="shared" si="590"/>
        <v>0</v>
      </c>
      <c r="AB993" s="54">
        <f t="shared" si="590"/>
        <v>0</v>
      </c>
      <c r="AC993" s="54">
        <f t="shared" si="590"/>
        <v>0</v>
      </c>
      <c r="AD993" s="54"/>
      <c r="AE993" s="54">
        <f t="shared" si="590"/>
        <v>0</v>
      </c>
      <c r="AF993" s="54">
        <f t="shared" si="590"/>
        <v>0</v>
      </c>
      <c r="AG993" s="54">
        <f t="shared" si="590"/>
        <v>0</v>
      </c>
      <c r="AH993" s="54">
        <f t="shared" si="590"/>
        <v>0</v>
      </c>
      <c r="AI993" s="54">
        <f t="shared" si="590"/>
        <v>0</v>
      </c>
      <c r="AJ993" s="54">
        <f t="shared" si="590"/>
        <v>0</v>
      </c>
      <c r="AK993" s="54">
        <f t="shared" si="590"/>
        <v>0</v>
      </c>
      <c r="AL993" s="54">
        <f t="shared" si="590"/>
        <v>0</v>
      </c>
      <c r="AM993" s="54">
        <f t="shared" si="590"/>
        <v>0</v>
      </c>
      <c r="AN993" s="54">
        <f t="shared" si="590"/>
        <v>0</v>
      </c>
      <c r="AO993" s="54">
        <f t="shared" si="590"/>
        <v>0</v>
      </c>
      <c r="AP993" s="54">
        <f t="shared" si="590"/>
        <v>0</v>
      </c>
      <c r="AQ993" s="54">
        <f t="shared" si="590"/>
        <v>0</v>
      </c>
      <c r="AR993" s="49">
        <f t="shared" si="586"/>
        <v>0</v>
      </c>
      <c r="AT993" s="46"/>
      <c r="AU993" s="46"/>
      <c r="AV993" s="46"/>
      <c r="AW993" s="46"/>
      <c r="AX993" s="46"/>
      <c r="AY993" s="46"/>
    </row>
    <row r="994" spans="4:51" s="1" customFormat="1" ht="15.75" hidden="1">
      <c r="D994" s="41"/>
      <c r="E994" s="49"/>
      <c r="F994" s="49"/>
      <c r="G994" s="49"/>
      <c r="H994" s="49"/>
      <c r="I994" s="49"/>
      <c r="J994" s="49"/>
      <c r="K994" s="60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  <c r="AA994" s="61"/>
      <c r="AB994" s="61"/>
      <c r="AC994" s="61"/>
      <c r="AD994" s="61"/>
      <c r="AE994" s="61"/>
      <c r="AF994" s="61"/>
      <c r="AG994" s="61"/>
      <c r="AH994" s="61"/>
      <c r="AI994" s="61"/>
      <c r="AJ994" s="61"/>
      <c r="AK994" s="61"/>
      <c r="AL994" s="61"/>
      <c r="AM994" s="61"/>
      <c r="AN994" s="61"/>
      <c r="AO994" s="61"/>
      <c r="AP994" s="61"/>
      <c r="AQ994" s="61"/>
      <c r="AR994" s="49">
        <f t="shared" si="586"/>
        <v>0</v>
      </c>
      <c r="AT994" s="46"/>
      <c r="AU994" s="46"/>
      <c r="AV994" s="46">
        <f>M994/12</f>
        <v>0</v>
      </c>
      <c r="AW994" s="46"/>
      <c r="AX994" s="46"/>
      <c r="AY994" s="46"/>
    </row>
    <row r="995" spans="4:51" s="1" customFormat="1" ht="6" customHeight="1" hidden="1">
      <c r="D995" s="41"/>
      <c r="E995" s="49"/>
      <c r="F995" s="49"/>
      <c r="G995" s="49"/>
      <c r="H995" s="49"/>
      <c r="I995" s="49"/>
      <c r="J995" s="49"/>
      <c r="K995" s="60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  <c r="AA995" s="61"/>
      <c r="AB995" s="61"/>
      <c r="AC995" s="61"/>
      <c r="AD995" s="61"/>
      <c r="AE995" s="61"/>
      <c r="AF995" s="61"/>
      <c r="AG995" s="61"/>
      <c r="AH995" s="61"/>
      <c r="AI995" s="61"/>
      <c r="AJ995" s="61"/>
      <c r="AK995" s="61"/>
      <c r="AL995" s="61"/>
      <c r="AM995" s="61"/>
      <c r="AN995" s="61"/>
      <c r="AO995" s="61"/>
      <c r="AP995" s="61"/>
      <c r="AQ995" s="61"/>
      <c r="AR995" s="49">
        <f t="shared" si="586"/>
        <v>0</v>
      </c>
      <c r="AT995" s="46"/>
      <c r="AU995" s="46"/>
      <c r="AV995" s="46">
        <f>M995/12</f>
        <v>0</v>
      </c>
      <c r="AW995" s="46"/>
      <c r="AX995" s="46"/>
      <c r="AY995" s="46"/>
    </row>
    <row r="996" spans="4:51" s="2" customFormat="1" ht="37.5" customHeight="1">
      <c r="D996" s="57">
        <v>70743</v>
      </c>
      <c r="E996" s="63" t="s">
        <v>159</v>
      </c>
      <c r="F996" s="49"/>
      <c r="G996" s="49"/>
      <c r="H996" s="49"/>
      <c r="I996" s="49"/>
      <c r="J996" s="49"/>
      <c r="K996" s="50"/>
      <c r="L996" s="49"/>
      <c r="M996" s="49">
        <v>5932.5</v>
      </c>
      <c r="N996" s="49">
        <v>0</v>
      </c>
      <c r="O996" s="49">
        <v>0</v>
      </c>
      <c r="P996" s="49">
        <v>0</v>
      </c>
      <c r="Q996" s="49">
        <v>0</v>
      </c>
      <c r="R996" s="49">
        <v>0</v>
      </c>
      <c r="S996" s="62"/>
      <c r="T996" s="49">
        <v>0</v>
      </c>
      <c r="U996" s="49">
        <v>0</v>
      </c>
      <c r="V996" s="49"/>
      <c r="W996" s="49"/>
      <c r="X996" s="49">
        <v>0</v>
      </c>
      <c r="Y996" s="49">
        <v>0</v>
      </c>
      <c r="Z996" s="49">
        <v>0</v>
      </c>
      <c r="AA996" s="49">
        <v>0</v>
      </c>
      <c r="AB996" s="49">
        <v>0</v>
      </c>
      <c r="AC996" s="49">
        <v>0</v>
      </c>
      <c r="AD996" s="49"/>
      <c r="AE996" s="49">
        <v>0</v>
      </c>
      <c r="AF996" s="49">
        <v>0</v>
      </c>
      <c r="AG996" s="49">
        <v>0</v>
      </c>
      <c r="AH996" s="49">
        <v>0</v>
      </c>
      <c r="AI996" s="49">
        <v>0</v>
      </c>
      <c r="AJ996" s="49"/>
      <c r="AK996" s="49"/>
      <c r="AL996" s="49"/>
      <c r="AM996" s="49"/>
      <c r="AN996" s="49"/>
      <c r="AO996" s="49"/>
      <c r="AP996" s="49">
        <v>0</v>
      </c>
      <c r="AQ996" s="49">
        <v>0</v>
      </c>
      <c r="AR996" s="49">
        <f t="shared" si="586"/>
        <v>5932.5</v>
      </c>
      <c r="AS996" s="1"/>
      <c r="AT996" s="46"/>
      <c r="AU996" s="46"/>
      <c r="AV996" s="46">
        <f>M996/12</f>
        <v>494.375</v>
      </c>
      <c r="AW996" s="46"/>
      <c r="AX996" s="46"/>
      <c r="AY996" s="46"/>
    </row>
    <row r="997" spans="4:51" s="1" customFormat="1" ht="15.75" hidden="1">
      <c r="D997" s="51"/>
      <c r="E997" s="52" t="s">
        <v>22</v>
      </c>
      <c r="F997" s="49"/>
      <c r="G997" s="49"/>
      <c r="H997" s="49"/>
      <c r="I997" s="49"/>
      <c r="J997" s="49"/>
      <c r="K997" s="53"/>
      <c r="L997" s="54"/>
      <c r="M997" s="54"/>
      <c r="N997" s="54">
        <f aca="true" t="shared" si="591" ref="N997:AQ997">ROUND((N996*N$2/100),1)</f>
        <v>0</v>
      </c>
      <c r="O997" s="54">
        <f t="shared" si="591"/>
        <v>0</v>
      </c>
      <c r="P997" s="54">
        <f t="shared" si="591"/>
        <v>0</v>
      </c>
      <c r="Q997" s="54">
        <f t="shared" si="591"/>
        <v>0</v>
      </c>
      <c r="R997" s="54">
        <f t="shared" si="591"/>
        <v>0</v>
      </c>
      <c r="S997" s="54"/>
      <c r="T997" s="54">
        <f t="shared" si="591"/>
        <v>0</v>
      </c>
      <c r="U997" s="54">
        <f t="shared" si="591"/>
        <v>0</v>
      </c>
      <c r="V997" s="54"/>
      <c r="W997" s="54"/>
      <c r="X997" s="54">
        <f t="shared" si="591"/>
        <v>0</v>
      </c>
      <c r="Y997" s="54">
        <f t="shared" si="591"/>
        <v>0</v>
      </c>
      <c r="Z997" s="54">
        <f t="shared" si="591"/>
        <v>0</v>
      </c>
      <c r="AA997" s="54">
        <f t="shared" si="591"/>
        <v>0</v>
      </c>
      <c r="AB997" s="54">
        <f t="shared" si="591"/>
        <v>0</v>
      </c>
      <c r="AC997" s="54">
        <f t="shared" si="591"/>
        <v>0</v>
      </c>
      <c r="AD997" s="54"/>
      <c r="AE997" s="54">
        <f t="shared" si="591"/>
        <v>0</v>
      </c>
      <c r="AF997" s="54">
        <f t="shared" si="591"/>
        <v>0</v>
      </c>
      <c r="AG997" s="54">
        <f t="shared" si="591"/>
        <v>0</v>
      </c>
      <c r="AH997" s="54">
        <f t="shared" si="591"/>
        <v>0</v>
      </c>
      <c r="AI997" s="54">
        <f t="shared" si="591"/>
        <v>0</v>
      </c>
      <c r="AJ997" s="54"/>
      <c r="AK997" s="54"/>
      <c r="AL997" s="54"/>
      <c r="AM997" s="54"/>
      <c r="AN997" s="54"/>
      <c r="AO997" s="54"/>
      <c r="AP997" s="54">
        <f t="shared" si="591"/>
        <v>0</v>
      </c>
      <c r="AQ997" s="54">
        <f t="shared" si="591"/>
        <v>0</v>
      </c>
      <c r="AR997" s="49">
        <f t="shared" si="586"/>
        <v>0</v>
      </c>
      <c r="AS997" s="1" t="b">
        <f>SUM(K996:AQ996)=AR996</f>
        <v>1</v>
      </c>
      <c r="AT997" s="46"/>
      <c r="AU997" s="46"/>
      <c r="AV997" s="46"/>
      <c r="AW997" s="46"/>
      <c r="AX997" s="46"/>
      <c r="AY997" s="46"/>
    </row>
    <row r="998" spans="4:51" s="1" customFormat="1" ht="15.75" hidden="1">
      <c r="D998" s="51"/>
      <c r="E998" s="52" t="s">
        <v>23</v>
      </c>
      <c r="F998" s="49"/>
      <c r="G998" s="49"/>
      <c r="H998" s="49"/>
      <c r="I998" s="49"/>
      <c r="J998" s="49"/>
      <c r="K998" s="53"/>
      <c r="L998" s="54"/>
      <c r="M998" s="54"/>
      <c r="N998" s="54">
        <f aca="true" t="shared" si="592" ref="N998:AQ998">ROUND((N996*N$3/100),1)</f>
        <v>0</v>
      </c>
      <c r="O998" s="54">
        <f t="shared" si="592"/>
        <v>0</v>
      </c>
      <c r="P998" s="54">
        <f t="shared" si="592"/>
        <v>0</v>
      </c>
      <c r="Q998" s="54">
        <f t="shared" si="592"/>
        <v>0</v>
      </c>
      <c r="R998" s="54">
        <f t="shared" si="592"/>
        <v>0</v>
      </c>
      <c r="S998" s="54"/>
      <c r="T998" s="54">
        <f t="shared" si="592"/>
        <v>0</v>
      </c>
      <c r="U998" s="54">
        <f t="shared" si="592"/>
        <v>0</v>
      </c>
      <c r="V998" s="54"/>
      <c r="W998" s="54"/>
      <c r="X998" s="54">
        <f t="shared" si="592"/>
        <v>0</v>
      </c>
      <c r="Y998" s="54">
        <f t="shared" si="592"/>
        <v>0</v>
      </c>
      <c r="Z998" s="54">
        <f t="shared" si="592"/>
        <v>0</v>
      </c>
      <c r="AA998" s="54">
        <f t="shared" si="592"/>
        <v>0</v>
      </c>
      <c r="AB998" s="54">
        <f t="shared" si="592"/>
        <v>0</v>
      </c>
      <c r="AC998" s="54">
        <f t="shared" si="592"/>
        <v>0</v>
      </c>
      <c r="AD998" s="54"/>
      <c r="AE998" s="54">
        <f t="shared" si="592"/>
        <v>0</v>
      </c>
      <c r="AF998" s="54">
        <f t="shared" si="592"/>
        <v>0</v>
      </c>
      <c r="AG998" s="54">
        <f t="shared" si="592"/>
        <v>0</v>
      </c>
      <c r="AH998" s="54">
        <f t="shared" si="592"/>
        <v>0</v>
      </c>
      <c r="AI998" s="54">
        <f t="shared" si="592"/>
        <v>0</v>
      </c>
      <c r="AJ998" s="54"/>
      <c r="AK998" s="54"/>
      <c r="AL998" s="54"/>
      <c r="AM998" s="54"/>
      <c r="AN998" s="54"/>
      <c r="AO998" s="54"/>
      <c r="AP998" s="54">
        <f t="shared" si="592"/>
        <v>0</v>
      </c>
      <c r="AQ998" s="54">
        <f t="shared" si="592"/>
        <v>0</v>
      </c>
      <c r="AR998" s="49">
        <f t="shared" si="586"/>
        <v>0</v>
      </c>
      <c r="AT998" s="46"/>
      <c r="AU998" s="46"/>
      <c r="AV998" s="46"/>
      <c r="AW998" s="46"/>
      <c r="AX998" s="46"/>
      <c r="AY998" s="46"/>
    </row>
    <row r="999" spans="4:51" s="1" customFormat="1" ht="15.75" hidden="1">
      <c r="D999" s="51"/>
      <c r="E999" s="52" t="s">
        <v>24</v>
      </c>
      <c r="F999" s="49"/>
      <c r="G999" s="49"/>
      <c r="H999" s="49"/>
      <c r="I999" s="49"/>
      <c r="J999" s="49"/>
      <c r="K999" s="53"/>
      <c r="L999" s="54"/>
      <c r="M999" s="54"/>
      <c r="N999" s="54">
        <f aca="true" t="shared" si="593" ref="N999:AQ999">ROUND((N996*N$4/100),1)</f>
        <v>0</v>
      </c>
      <c r="O999" s="54">
        <f t="shared" si="593"/>
        <v>0</v>
      </c>
      <c r="P999" s="54">
        <f t="shared" si="593"/>
        <v>0</v>
      </c>
      <c r="Q999" s="54">
        <f t="shared" si="593"/>
        <v>0</v>
      </c>
      <c r="R999" s="54">
        <f t="shared" si="593"/>
        <v>0</v>
      </c>
      <c r="S999" s="54"/>
      <c r="T999" s="54">
        <f t="shared" si="593"/>
        <v>0</v>
      </c>
      <c r="U999" s="54">
        <f t="shared" si="593"/>
        <v>0</v>
      </c>
      <c r="V999" s="54"/>
      <c r="W999" s="54"/>
      <c r="X999" s="54">
        <f t="shared" si="593"/>
        <v>0</v>
      </c>
      <c r="Y999" s="54">
        <f t="shared" si="593"/>
        <v>0</v>
      </c>
      <c r="Z999" s="54">
        <f t="shared" si="593"/>
        <v>0</v>
      </c>
      <c r="AA999" s="54">
        <f t="shared" si="593"/>
        <v>0</v>
      </c>
      <c r="AB999" s="54">
        <f t="shared" si="593"/>
        <v>0</v>
      </c>
      <c r="AC999" s="54">
        <f t="shared" si="593"/>
        <v>0</v>
      </c>
      <c r="AD999" s="54"/>
      <c r="AE999" s="54">
        <f t="shared" si="593"/>
        <v>0</v>
      </c>
      <c r="AF999" s="54">
        <f t="shared" si="593"/>
        <v>0</v>
      </c>
      <c r="AG999" s="54">
        <f t="shared" si="593"/>
        <v>0</v>
      </c>
      <c r="AH999" s="54">
        <f t="shared" si="593"/>
        <v>0</v>
      </c>
      <c r="AI999" s="54">
        <f t="shared" si="593"/>
        <v>0</v>
      </c>
      <c r="AJ999" s="54"/>
      <c r="AK999" s="54"/>
      <c r="AL999" s="54"/>
      <c r="AM999" s="54"/>
      <c r="AN999" s="54"/>
      <c r="AO999" s="54"/>
      <c r="AP999" s="54">
        <f t="shared" si="593"/>
        <v>0</v>
      </c>
      <c r="AQ999" s="54">
        <f t="shared" si="593"/>
        <v>0</v>
      </c>
      <c r="AR999" s="49">
        <f t="shared" si="586"/>
        <v>0</v>
      </c>
      <c r="AT999" s="46"/>
      <c r="AU999" s="46"/>
      <c r="AV999" s="46"/>
      <c r="AW999" s="46"/>
      <c r="AX999" s="46"/>
      <c r="AY999" s="46"/>
    </row>
    <row r="1000" spans="4:51" s="1" customFormat="1" ht="15.75" hidden="1">
      <c r="D1000" s="51" t="s">
        <v>25</v>
      </c>
      <c r="E1000" s="52" t="s">
        <v>26</v>
      </c>
      <c r="F1000" s="49"/>
      <c r="G1000" s="49"/>
      <c r="H1000" s="49"/>
      <c r="I1000" s="49"/>
      <c r="J1000" s="49"/>
      <c r="K1000" s="53"/>
      <c r="L1000" s="54"/>
      <c r="M1000" s="54"/>
      <c r="N1000" s="54">
        <f aca="true" t="shared" si="594" ref="N1000:AQ1000">N996-N997-N998-N999</f>
        <v>0</v>
      </c>
      <c r="O1000" s="54">
        <f t="shared" si="594"/>
        <v>0</v>
      </c>
      <c r="P1000" s="54">
        <f t="shared" si="594"/>
        <v>0</v>
      </c>
      <c r="Q1000" s="54">
        <f t="shared" si="594"/>
        <v>0</v>
      </c>
      <c r="R1000" s="54">
        <f t="shared" si="594"/>
        <v>0</v>
      </c>
      <c r="S1000" s="54"/>
      <c r="T1000" s="54">
        <f t="shared" si="594"/>
        <v>0</v>
      </c>
      <c r="U1000" s="54">
        <f t="shared" si="594"/>
        <v>0</v>
      </c>
      <c r="V1000" s="54"/>
      <c r="W1000" s="54"/>
      <c r="X1000" s="54">
        <f t="shared" si="594"/>
        <v>0</v>
      </c>
      <c r="Y1000" s="54">
        <f t="shared" si="594"/>
        <v>0</v>
      </c>
      <c r="Z1000" s="54">
        <f t="shared" si="594"/>
        <v>0</v>
      </c>
      <c r="AA1000" s="54">
        <f t="shared" si="594"/>
        <v>0</v>
      </c>
      <c r="AB1000" s="54">
        <f t="shared" si="594"/>
        <v>0</v>
      </c>
      <c r="AC1000" s="54">
        <f t="shared" si="594"/>
        <v>0</v>
      </c>
      <c r="AD1000" s="54"/>
      <c r="AE1000" s="54">
        <f t="shared" si="594"/>
        <v>0</v>
      </c>
      <c r="AF1000" s="54">
        <f t="shared" si="594"/>
        <v>0</v>
      </c>
      <c r="AG1000" s="54">
        <f t="shared" si="594"/>
        <v>0</v>
      </c>
      <c r="AH1000" s="54">
        <f t="shared" si="594"/>
        <v>0</v>
      </c>
      <c r="AI1000" s="54">
        <f t="shared" si="594"/>
        <v>0</v>
      </c>
      <c r="AJ1000" s="54"/>
      <c r="AK1000" s="54"/>
      <c r="AL1000" s="54"/>
      <c r="AM1000" s="54"/>
      <c r="AN1000" s="54"/>
      <c r="AO1000" s="54"/>
      <c r="AP1000" s="54">
        <f t="shared" si="594"/>
        <v>0</v>
      </c>
      <c r="AQ1000" s="54">
        <f t="shared" si="594"/>
        <v>0</v>
      </c>
      <c r="AR1000" s="49">
        <f t="shared" si="586"/>
        <v>0</v>
      </c>
      <c r="AT1000" s="46"/>
      <c r="AU1000" s="46"/>
      <c r="AV1000" s="46"/>
      <c r="AW1000" s="46"/>
      <c r="AX1000" s="46"/>
      <c r="AY1000" s="46"/>
    </row>
    <row r="1001" spans="4:51" s="1" customFormat="1" ht="15.75" hidden="1">
      <c r="D1001" s="41"/>
      <c r="E1001" s="49"/>
      <c r="F1001" s="49"/>
      <c r="G1001" s="49"/>
      <c r="H1001" s="49"/>
      <c r="I1001" s="49"/>
      <c r="J1001" s="49"/>
      <c r="K1001" s="60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  <c r="AA1001" s="61"/>
      <c r="AB1001" s="61"/>
      <c r="AC1001" s="61"/>
      <c r="AD1001" s="61"/>
      <c r="AE1001" s="61"/>
      <c r="AF1001" s="61"/>
      <c r="AG1001" s="61"/>
      <c r="AH1001" s="61"/>
      <c r="AI1001" s="61"/>
      <c r="AJ1001" s="61"/>
      <c r="AK1001" s="61"/>
      <c r="AL1001" s="61"/>
      <c r="AM1001" s="61"/>
      <c r="AN1001" s="61"/>
      <c r="AO1001" s="61"/>
      <c r="AP1001" s="61"/>
      <c r="AQ1001" s="61"/>
      <c r="AR1001" s="49">
        <f t="shared" si="586"/>
        <v>0</v>
      </c>
      <c r="AT1001" s="46"/>
      <c r="AU1001" s="46"/>
      <c r="AV1001" s="46"/>
      <c r="AW1001" s="46"/>
      <c r="AX1001" s="46"/>
      <c r="AY1001" s="46"/>
    </row>
    <row r="1002" spans="4:51" s="1" customFormat="1" ht="6" customHeight="1" hidden="1">
      <c r="D1002" s="41"/>
      <c r="E1002" s="49"/>
      <c r="F1002" s="49"/>
      <c r="G1002" s="49"/>
      <c r="H1002" s="49"/>
      <c r="I1002" s="49"/>
      <c r="J1002" s="49"/>
      <c r="K1002" s="60"/>
      <c r="L1002" s="61"/>
      <c r="M1002" s="61"/>
      <c r="N1002" s="61"/>
      <c r="O1002" s="61"/>
      <c r="P1002" s="61"/>
      <c r="Q1002" s="61"/>
      <c r="R1002" s="61"/>
      <c r="S1002" s="61"/>
      <c r="T1002" s="61"/>
      <c r="U1002" s="61"/>
      <c r="V1002" s="61"/>
      <c r="W1002" s="61"/>
      <c r="X1002" s="61"/>
      <c r="Y1002" s="61"/>
      <c r="Z1002" s="61"/>
      <c r="AA1002" s="61"/>
      <c r="AB1002" s="61"/>
      <c r="AC1002" s="61"/>
      <c r="AD1002" s="61"/>
      <c r="AE1002" s="61"/>
      <c r="AF1002" s="61"/>
      <c r="AG1002" s="61"/>
      <c r="AH1002" s="61"/>
      <c r="AI1002" s="61"/>
      <c r="AJ1002" s="61"/>
      <c r="AK1002" s="61"/>
      <c r="AL1002" s="61"/>
      <c r="AM1002" s="61"/>
      <c r="AN1002" s="61"/>
      <c r="AO1002" s="61"/>
      <c r="AP1002" s="61"/>
      <c r="AQ1002" s="61"/>
      <c r="AR1002" s="49">
        <f t="shared" si="586"/>
        <v>0</v>
      </c>
      <c r="AT1002" s="46"/>
      <c r="AU1002" s="46"/>
      <c r="AV1002" s="46"/>
      <c r="AW1002" s="46"/>
      <c r="AX1002" s="46"/>
      <c r="AY1002" s="46"/>
    </row>
    <row r="1003" spans="4:51" s="2" customFormat="1" ht="41.25" customHeight="1">
      <c r="D1003" s="57">
        <v>70743</v>
      </c>
      <c r="E1003" s="63" t="s">
        <v>160</v>
      </c>
      <c r="F1003" s="49"/>
      <c r="G1003" s="49"/>
      <c r="H1003" s="49"/>
      <c r="I1003" s="49"/>
      <c r="J1003" s="49"/>
      <c r="K1003" s="50"/>
      <c r="L1003" s="49"/>
      <c r="M1003" s="49">
        <v>5101</v>
      </c>
      <c r="N1003" s="49">
        <v>0</v>
      </c>
      <c r="O1003" s="49">
        <v>0</v>
      </c>
      <c r="P1003" s="49">
        <v>0</v>
      </c>
      <c r="Q1003" s="49">
        <v>0</v>
      </c>
      <c r="R1003" s="49">
        <v>0</v>
      </c>
      <c r="S1003" s="62"/>
      <c r="T1003" s="49">
        <v>0</v>
      </c>
      <c r="U1003" s="49">
        <v>0</v>
      </c>
      <c r="V1003" s="49"/>
      <c r="W1003" s="49"/>
      <c r="X1003" s="49"/>
      <c r="Y1003" s="49"/>
      <c r="Z1003" s="49"/>
      <c r="AA1003" s="49"/>
      <c r="AB1003" s="49"/>
      <c r="AC1003" s="49"/>
      <c r="AD1003" s="49"/>
      <c r="AE1003" s="49"/>
      <c r="AF1003" s="49"/>
      <c r="AG1003" s="49"/>
      <c r="AH1003" s="49"/>
      <c r="AI1003" s="49"/>
      <c r="AJ1003" s="49"/>
      <c r="AK1003" s="49"/>
      <c r="AL1003" s="49"/>
      <c r="AM1003" s="49"/>
      <c r="AN1003" s="49"/>
      <c r="AO1003" s="49"/>
      <c r="AP1003" s="49">
        <v>0</v>
      </c>
      <c r="AQ1003" s="49">
        <v>0</v>
      </c>
      <c r="AR1003" s="49">
        <f t="shared" si="586"/>
        <v>5101</v>
      </c>
      <c r="AS1003" s="1"/>
      <c r="AT1003" s="46"/>
      <c r="AU1003" s="46"/>
      <c r="AV1003" s="46">
        <f>M1003/12</f>
        <v>425.0833333333333</v>
      </c>
      <c r="AW1003" s="46"/>
      <c r="AX1003" s="46"/>
      <c r="AY1003" s="46"/>
    </row>
    <row r="1004" spans="4:51" s="1" customFormat="1" ht="15.75" hidden="1">
      <c r="D1004" s="51"/>
      <c r="E1004" s="52" t="s">
        <v>22</v>
      </c>
      <c r="F1004" s="49"/>
      <c r="G1004" s="49"/>
      <c r="H1004" s="49"/>
      <c r="I1004" s="49"/>
      <c r="J1004" s="49"/>
      <c r="K1004" s="53">
        <f aca="true" t="shared" si="595" ref="K1004:AQ1004">ROUND((K1003*K$2/100),1)</f>
        <v>0</v>
      </c>
      <c r="L1004" s="54">
        <f t="shared" si="595"/>
        <v>0</v>
      </c>
      <c r="M1004" s="54"/>
      <c r="N1004" s="54">
        <f t="shared" si="595"/>
        <v>0</v>
      </c>
      <c r="O1004" s="54">
        <f t="shared" si="595"/>
        <v>0</v>
      </c>
      <c r="P1004" s="54">
        <f t="shared" si="595"/>
        <v>0</v>
      </c>
      <c r="Q1004" s="54">
        <f t="shared" si="595"/>
        <v>0</v>
      </c>
      <c r="R1004" s="54">
        <f t="shared" si="595"/>
        <v>0</v>
      </c>
      <c r="S1004" s="54"/>
      <c r="T1004" s="54">
        <f t="shared" si="595"/>
        <v>0</v>
      </c>
      <c r="U1004" s="54">
        <f t="shared" si="595"/>
        <v>0</v>
      </c>
      <c r="V1004" s="54"/>
      <c r="W1004" s="54"/>
      <c r="X1004" s="54">
        <f t="shared" si="595"/>
        <v>0</v>
      </c>
      <c r="Y1004" s="54">
        <f t="shared" si="595"/>
        <v>0</v>
      </c>
      <c r="Z1004" s="54">
        <f t="shared" si="595"/>
        <v>0</v>
      </c>
      <c r="AA1004" s="54">
        <f t="shared" si="595"/>
        <v>0</v>
      </c>
      <c r="AB1004" s="54">
        <f t="shared" si="595"/>
        <v>0</v>
      </c>
      <c r="AC1004" s="54">
        <f t="shared" si="595"/>
        <v>0</v>
      </c>
      <c r="AD1004" s="54">
        <f t="shared" si="595"/>
        <v>0</v>
      </c>
      <c r="AE1004" s="54">
        <f t="shared" si="595"/>
        <v>0</v>
      </c>
      <c r="AF1004" s="54">
        <f t="shared" si="595"/>
        <v>0</v>
      </c>
      <c r="AG1004" s="54">
        <f t="shared" si="595"/>
        <v>0</v>
      </c>
      <c r="AH1004" s="54">
        <f t="shared" si="595"/>
        <v>0</v>
      </c>
      <c r="AI1004" s="54">
        <f t="shared" si="595"/>
        <v>0</v>
      </c>
      <c r="AJ1004" s="54">
        <f t="shared" si="595"/>
        <v>0</v>
      </c>
      <c r="AK1004" s="54">
        <f t="shared" si="595"/>
        <v>0</v>
      </c>
      <c r="AL1004" s="54">
        <f t="shared" si="595"/>
        <v>0</v>
      </c>
      <c r="AM1004" s="54">
        <f t="shared" si="595"/>
        <v>0</v>
      </c>
      <c r="AN1004" s="54">
        <f t="shared" si="595"/>
        <v>0</v>
      </c>
      <c r="AO1004" s="54">
        <f t="shared" si="595"/>
        <v>0</v>
      </c>
      <c r="AP1004" s="54">
        <f t="shared" si="595"/>
        <v>0</v>
      </c>
      <c r="AQ1004" s="54">
        <f t="shared" si="595"/>
        <v>0</v>
      </c>
      <c r="AR1004" s="49">
        <f t="shared" si="586"/>
        <v>0</v>
      </c>
      <c r="AS1004" s="1" t="b">
        <f>SUM(K1003:AQ1003)=AR1003</f>
        <v>1</v>
      </c>
      <c r="AT1004" s="46"/>
      <c r="AU1004" s="46"/>
      <c r="AV1004" s="46"/>
      <c r="AW1004" s="46"/>
      <c r="AX1004" s="46"/>
      <c r="AY1004" s="46"/>
    </row>
    <row r="1005" spans="4:51" s="1" customFormat="1" ht="15.75" hidden="1">
      <c r="D1005" s="51"/>
      <c r="E1005" s="52" t="s">
        <v>23</v>
      </c>
      <c r="F1005" s="49"/>
      <c r="G1005" s="49"/>
      <c r="H1005" s="49"/>
      <c r="I1005" s="49"/>
      <c r="J1005" s="49"/>
      <c r="K1005" s="53">
        <f aca="true" t="shared" si="596" ref="K1005:AQ1005">ROUND((K1003*K$3/100),1)</f>
        <v>0</v>
      </c>
      <c r="L1005" s="54">
        <f t="shared" si="596"/>
        <v>0</v>
      </c>
      <c r="M1005" s="54"/>
      <c r="N1005" s="54">
        <f t="shared" si="596"/>
        <v>0</v>
      </c>
      <c r="O1005" s="54">
        <f t="shared" si="596"/>
        <v>0</v>
      </c>
      <c r="P1005" s="54">
        <f t="shared" si="596"/>
        <v>0</v>
      </c>
      <c r="Q1005" s="54">
        <f t="shared" si="596"/>
        <v>0</v>
      </c>
      <c r="R1005" s="54">
        <f t="shared" si="596"/>
        <v>0</v>
      </c>
      <c r="S1005" s="54"/>
      <c r="T1005" s="54">
        <f t="shared" si="596"/>
        <v>0</v>
      </c>
      <c r="U1005" s="54">
        <f t="shared" si="596"/>
        <v>0</v>
      </c>
      <c r="V1005" s="54"/>
      <c r="W1005" s="54"/>
      <c r="X1005" s="54">
        <f t="shared" si="596"/>
        <v>0</v>
      </c>
      <c r="Y1005" s="54">
        <f t="shared" si="596"/>
        <v>0</v>
      </c>
      <c r="Z1005" s="54">
        <f t="shared" si="596"/>
        <v>0</v>
      </c>
      <c r="AA1005" s="54">
        <f t="shared" si="596"/>
        <v>0</v>
      </c>
      <c r="AB1005" s="54">
        <f t="shared" si="596"/>
        <v>0</v>
      </c>
      <c r="AC1005" s="54">
        <f t="shared" si="596"/>
        <v>0</v>
      </c>
      <c r="AD1005" s="54">
        <f t="shared" si="596"/>
        <v>0</v>
      </c>
      <c r="AE1005" s="54">
        <f t="shared" si="596"/>
        <v>0</v>
      </c>
      <c r="AF1005" s="54">
        <f t="shared" si="596"/>
        <v>0</v>
      </c>
      <c r="AG1005" s="54">
        <f t="shared" si="596"/>
        <v>0</v>
      </c>
      <c r="AH1005" s="54">
        <f t="shared" si="596"/>
        <v>0</v>
      </c>
      <c r="AI1005" s="54">
        <f t="shared" si="596"/>
        <v>0</v>
      </c>
      <c r="AJ1005" s="54">
        <f t="shared" si="596"/>
        <v>0</v>
      </c>
      <c r="AK1005" s="54">
        <f t="shared" si="596"/>
        <v>0</v>
      </c>
      <c r="AL1005" s="54">
        <f t="shared" si="596"/>
        <v>0</v>
      </c>
      <c r="AM1005" s="54">
        <f t="shared" si="596"/>
        <v>0</v>
      </c>
      <c r="AN1005" s="54">
        <f t="shared" si="596"/>
        <v>0</v>
      </c>
      <c r="AO1005" s="54">
        <f t="shared" si="596"/>
        <v>0</v>
      </c>
      <c r="AP1005" s="54">
        <f t="shared" si="596"/>
        <v>0</v>
      </c>
      <c r="AQ1005" s="54">
        <f t="shared" si="596"/>
        <v>0</v>
      </c>
      <c r="AR1005" s="49">
        <f t="shared" si="586"/>
        <v>0</v>
      </c>
      <c r="AT1005" s="46"/>
      <c r="AU1005" s="46"/>
      <c r="AV1005" s="46"/>
      <c r="AW1005" s="46"/>
      <c r="AX1005" s="46"/>
      <c r="AY1005" s="46"/>
    </row>
    <row r="1006" spans="4:51" s="1" customFormat="1" ht="15.75" hidden="1">
      <c r="D1006" s="51"/>
      <c r="E1006" s="52" t="s">
        <v>24</v>
      </c>
      <c r="F1006" s="49"/>
      <c r="G1006" s="49"/>
      <c r="H1006" s="49"/>
      <c r="I1006" s="49"/>
      <c r="J1006" s="49"/>
      <c r="K1006" s="53">
        <f aca="true" t="shared" si="597" ref="K1006:AQ1006">ROUND((K1003*K$4/100),1)</f>
        <v>0</v>
      </c>
      <c r="L1006" s="54">
        <f t="shared" si="597"/>
        <v>0</v>
      </c>
      <c r="M1006" s="54"/>
      <c r="N1006" s="54">
        <f t="shared" si="597"/>
        <v>0</v>
      </c>
      <c r="O1006" s="54">
        <f t="shared" si="597"/>
        <v>0</v>
      </c>
      <c r="P1006" s="54">
        <f t="shared" si="597"/>
        <v>0</v>
      </c>
      <c r="Q1006" s="54">
        <f t="shared" si="597"/>
        <v>0</v>
      </c>
      <c r="R1006" s="54">
        <f t="shared" si="597"/>
        <v>0</v>
      </c>
      <c r="S1006" s="54"/>
      <c r="T1006" s="54">
        <f t="shared" si="597"/>
        <v>0</v>
      </c>
      <c r="U1006" s="54">
        <f t="shared" si="597"/>
        <v>0</v>
      </c>
      <c r="V1006" s="54"/>
      <c r="W1006" s="54"/>
      <c r="X1006" s="54">
        <f t="shared" si="597"/>
        <v>0</v>
      </c>
      <c r="Y1006" s="54">
        <f t="shared" si="597"/>
        <v>0</v>
      </c>
      <c r="Z1006" s="54">
        <f t="shared" si="597"/>
        <v>0</v>
      </c>
      <c r="AA1006" s="54">
        <f t="shared" si="597"/>
        <v>0</v>
      </c>
      <c r="AB1006" s="54">
        <f t="shared" si="597"/>
        <v>0</v>
      </c>
      <c r="AC1006" s="54">
        <f t="shared" si="597"/>
        <v>0</v>
      </c>
      <c r="AD1006" s="54">
        <f t="shared" si="597"/>
        <v>0</v>
      </c>
      <c r="AE1006" s="54">
        <f t="shared" si="597"/>
        <v>0</v>
      </c>
      <c r="AF1006" s="54">
        <f t="shared" si="597"/>
        <v>0</v>
      </c>
      <c r="AG1006" s="54">
        <f t="shared" si="597"/>
        <v>0</v>
      </c>
      <c r="AH1006" s="54">
        <f t="shared" si="597"/>
        <v>0</v>
      </c>
      <c r="AI1006" s="54">
        <f t="shared" si="597"/>
        <v>0</v>
      </c>
      <c r="AJ1006" s="54">
        <f t="shared" si="597"/>
        <v>0</v>
      </c>
      <c r="AK1006" s="54">
        <f t="shared" si="597"/>
        <v>0</v>
      </c>
      <c r="AL1006" s="54">
        <f t="shared" si="597"/>
        <v>0</v>
      </c>
      <c r="AM1006" s="54">
        <f t="shared" si="597"/>
        <v>0</v>
      </c>
      <c r="AN1006" s="54">
        <f t="shared" si="597"/>
        <v>0</v>
      </c>
      <c r="AO1006" s="54">
        <f t="shared" si="597"/>
        <v>0</v>
      </c>
      <c r="AP1006" s="54">
        <f t="shared" si="597"/>
        <v>0</v>
      </c>
      <c r="AQ1006" s="54">
        <f t="shared" si="597"/>
        <v>0</v>
      </c>
      <c r="AR1006" s="49">
        <f t="shared" si="586"/>
        <v>0</v>
      </c>
      <c r="AT1006" s="46"/>
      <c r="AU1006" s="46"/>
      <c r="AV1006" s="46"/>
      <c r="AW1006" s="46"/>
      <c r="AX1006" s="46"/>
      <c r="AY1006" s="46"/>
    </row>
    <row r="1007" spans="4:51" s="1" customFormat="1" ht="15.75" hidden="1">
      <c r="D1007" s="51" t="s">
        <v>25</v>
      </c>
      <c r="E1007" s="52" t="s">
        <v>26</v>
      </c>
      <c r="F1007" s="49"/>
      <c r="G1007" s="49"/>
      <c r="H1007" s="49"/>
      <c r="I1007" s="49"/>
      <c r="J1007" s="49"/>
      <c r="K1007" s="53">
        <f aca="true" t="shared" si="598" ref="K1007:AQ1007">K1003-K1004-K1005-K1006</f>
        <v>0</v>
      </c>
      <c r="L1007" s="54">
        <f t="shared" si="598"/>
        <v>0</v>
      </c>
      <c r="M1007" s="54"/>
      <c r="N1007" s="54">
        <f t="shared" si="598"/>
        <v>0</v>
      </c>
      <c r="O1007" s="54">
        <f t="shared" si="598"/>
        <v>0</v>
      </c>
      <c r="P1007" s="54">
        <f t="shared" si="598"/>
        <v>0</v>
      </c>
      <c r="Q1007" s="54">
        <f t="shared" si="598"/>
        <v>0</v>
      </c>
      <c r="R1007" s="54">
        <f t="shared" si="598"/>
        <v>0</v>
      </c>
      <c r="S1007" s="54"/>
      <c r="T1007" s="54">
        <f t="shared" si="598"/>
        <v>0</v>
      </c>
      <c r="U1007" s="54">
        <f t="shared" si="598"/>
        <v>0</v>
      </c>
      <c r="V1007" s="54"/>
      <c r="W1007" s="54"/>
      <c r="X1007" s="54">
        <f t="shared" si="598"/>
        <v>0</v>
      </c>
      <c r="Y1007" s="54">
        <f t="shared" si="598"/>
        <v>0</v>
      </c>
      <c r="Z1007" s="54">
        <f t="shared" si="598"/>
        <v>0</v>
      </c>
      <c r="AA1007" s="54">
        <f t="shared" si="598"/>
        <v>0</v>
      </c>
      <c r="AB1007" s="54">
        <f t="shared" si="598"/>
        <v>0</v>
      </c>
      <c r="AC1007" s="54">
        <f t="shared" si="598"/>
        <v>0</v>
      </c>
      <c r="AD1007" s="54">
        <f t="shared" si="598"/>
        <v>0</v>
      </c>
      <c r="AE1007" s="54">
        <f t="shared" si="598"/>
        <v>0</v>
      </c>
      <c r="AF1007" s="54">
        <f t="shared" si="598"/>
        <v>0</v>
      </c>
      <c r="AG1007" s="54">
        <f t="shared" si="598"/>
        <v>0</v>
      </c>
      <c r="AH1007" s="54">
        <f t="shared" si="598"/>
        <v>0</v>
      </c>
      <c r="AI1007" s="54">
        <f t="shared" si="598"/>
        <v>0</v>
      </c>
      <c r="AJ1007" s="54">
        <f t="shared" si="598"/>
        <v>0</v>
      </c>
      <c r="AK1007" s="54">
        <f t="shared" si="598"/>
        <v>0</v>
      </c>
      <c r="AL1007" s="54">
        <f t="shared" si="598"/>
        <v>0</v>
      </c>
      <c r="AM1007" s="54">
        <f t="shared" si="598"/>
        <v>0</v>
      </c>
      <c r="AN1007" s="54">
        <f t="shared" si="598"/>
        <v>0</v>
      </c>
      <c r="AO1007" s="54">
        <f t="shared" si="598"/>
        <v>0</v>
      </c>
      <c r="AP1007" s="54">
        <f t="shared" si="598"/>
        <v>0</v>
      </c>
      <c r="AQ1007" s="54">
        <f t="shared" si="598"/>
        <v>0</v>
      </c>
      <c r="AR1007" s="49">
        <f t="shared" si="586"/>
        <v>0</v>
      </c>
      <c r="AT1007" s="46"/>
      <c r="AU1007" s="46"/>
      <c r="AV1007" s="46"/>
      <c r="AW1007" s="46"/>
      <c r="AX1007" s="46"/>
      <c r="AY1007" s="46"/>
    </row>
    <row r="1008" spans="4:51" s="1" customFormat="1" ht="15.75" hidden="1">
      <c r="D1008" s="41"/>
      <c r="E1008" s="49"/>
      <c r="F1008" s="49"/>
      <c r="G1008" s="49"/>
      <c r="H1008" s="49"/>
      <c r="I1008" s="49"/>
      <c r="J1008" s="49"/>
      <c r="K1008" s="60"/>
      <c r="L1008" s="61"/>
      <c r="M1008" s="61"/>
      <c r="N1008" s="61"/>
      <c r="O1008" s="61"/>
      <c r="P1008" s="61"/>
      <c r="Q1008" s="61"/>
      <c r="R1008" s="61"/>
      <c r="S1008" s="61"/>
      <c r="T1008" s="61"/>
      <c r="U1008" s="61"/>
      <c r="V1008" s="61"/>
      <c r="W1008" s="61"/>
      <c r="X1008" s="61"/>
      <c r="Y1008" s="61"/>
      <c r="Z1008" s="61"/>
      <c r="AA1008" s="61"/>
      <c r="AB1008" s="61"/>
      <c r="AC1008" s="61"/>
      <c r="AD1008" s="61"/>
      <c r="AE1008" s="61"/>
      <c r="AF1008" s="61"/>
      <c r="AG1008" s="61"/>
      <c r="AH1008" s="61"/>
      <c r="AI1008" s="61"/>
      <c r="AJ1008" s="61"/>
      <c r="AK1008" s="61"/>
      <c r="AL1008" s="61"/>
      <c r="AM1008" s="61"/>
      <c r="AN1008" s="61"/>
      <c r="AO1008" s="61"/>
      <c r="AP1008" s="61"/>
      <c r="AQ1008" s="61"/>
      <c r="AR1008" s="49">
        <f t="shared" si="586"/>
        <v>0</v>
      </c>
      <c r="AT1008" s="46"/>
      <c r="AU1008" s="46"/>
      <c r="AV1008" s="46"/>
      <c r="AW1008" s="46"/>
      <c r="AX1008" s="46"/>
      <c r="AY1008" s="46"/>
    </row>
    <row r="1009" spans="4:51" s="1" customFormat="1" ht="6" customHeight="1" hidden="1">
      <c r="D1009" s="41"/>
      <c r="E1009" s="49"/>
      <c r="F1009" s="49"/>
      <c r="G1009" s="49"/>
      <c r="H1009" s="49"/>
      <c r="I1009" s="49"/>
      <c r="J1009" s="49"/>
      <c r="K1009" s="60"/>
      <c r="L1009" s="61"/>
      <c r="M1009" s="61"/>
      <c r="N1009" s="61"/>
      <c r="O1009" s="61"/>
      <c r="P1009" s="61"/>
      <c r="Q1009" s="61"/>
      <c r="R1009" s="61"/>
      <c r="S1009" s="61"/>
      <c r="T1009" s="61"/>
      <c r="U1009" s="61"/>
      <c r="V1009" s="61"/>
      <c r="W1009" s="61"/>
      <c r="X1009" s="61"/>
      <c r="Y1009" s="61"/>
      <c r="Z1009" s="61"/>
      <c r="AA1009" s="61"/>
      <c r="AB1009" s="61"/>
      <c r="AC1009" s="61"/>
      <c r="AD1009" s="61"/>
      <c r="AE1009" s="61"/>
      <c r="AF1009" s="61"/>
      <c r="AG1009" s="61"/>
      <c r="AH1009" s="61"/>
      <c r="AI1009" s="61"/>
      <c r="AJ1009" s="61"/>
      <c r="AK1009" s="61"/>
      <c r="AL1009" s="61"/>
      <c r="AM1009" s="61"/>
      <c r="AN1009" s="61"/>
      <c r="AO1009" s="61"/>
      <c r="AP1009" s="61"/>
      <c r="AQ1009" s="61"/>
      <c r="AR1009" s="49">
        <f t="shared" si="586"/>
        <v>0</v>
      </c>
      <c r="AT1009" s="46"/>
      <c r="AU1009" s="46"/>
      <c r="AV1009" s="46"/>
      <c r="AW1009" s="46"/>
      <c r="AX1009" s="46"/>
      <c r="AY1009" s="46"/>
    </row>
    <row r="1010" spans="4:51" s="2" customFormat="1" ht="33.75" customHeight="1">
      <c r="D1010" s="57">
        <v>70743</v>
      </c>
      <c r="E1010" s="63" t="s">
        <v>161</v>
      </c>
      <c r="F1010" s="49"/>
      <c r="G1010" s="49"/>
      <c r="H1010" s="49"/>
      <c r="I1010" s="49"/>
      <c r="J1010" s="49"/>
      <c r="K1010" s="50"/>
      <c r="L1010" s="49"/>
      <c r="M1010" s="49">
        <v>11907.8</v>
      </c>
      <c r="N1010" s="49">
        <v>0</v>
      </c>
      <c r="O1010" s="49">
        <v>0</v>
      </c>
      <c r="P1010" s="49">
        <v>0</v>
      </c>
      <c r="Q1010" s="49">
        <v>0</v>
      </c>
      <c r="R1010" s="49">
        <v>0</v>
      </c>
      <c r="S1010" s="62"/>
      <c r="T1010" s="49">
        <v>0</v>
      </c>
      <c r="U1010" s="49">
        <v>0</v>
      </c>
      <c r="V1010" s="49"/>
      <c r="W1010" s="49"/>
      <c r="X1010" s="49"/>
      <c r="Y1010" s="49"/>
      <c r="Z1010" s="49"/>
      <c r="AA1010" s="49"/>
      <c r="AB1010" s="49"/>
      <c r="AC1010" s="49"/>
      <c r="AD1010" s="49"/>
      <c r="AE1010" s="49"/>
      <c r="AF1010" s="49"/>
      <c r="AG1010" s="49"/>
      <c r="AH1010" s="49"/>
      <c r="AI1010" s="49"/>
      <c r="AJ1010" s="49"/>
      <c r="AK1010" s="49"/>
      <c r="AL1010" s="49"/>
      <c r="AM1010" s="49"/>
      <c r="AN1010" s="49"/>
      <c r="AO1010" s="49"/>
      <c r="AP1010" s="49">
        <v>0</v>
      </c>
      <c r="AQ1010" s="49">
        <v>0</v>
      </c>
      <c r="AR1010" s="49">
        <f t="shared" si="586"/>
        <v>11907.8</v>
      </c>
      <c r="AS1010" s="1"/>
      <c r="AT1010" s="46"/>
      <c r="AU1010" s="46"/>
      <c r="AV1010" s="46">
        <f>M1010/12</f>
        <v>992.3166666666666</v>
      </c>
      <c r="AW1010" s="46"/>
      <c r="AX1010" s="46"/>
      <c r="AY1010" s="46"/>
    </row>
    <row r="1011" spans="4:51" s="1" customFormat="1" ht="15.75" hidden="1">
      <c r="D1011" s="51"/>
      <c r="E1011" s="52" t="s">
        <v>22</v>
      </c>
      <c r="F1011" s="49"/>
      <c r="G1011" s="49"/>
      <c r="H1011" s="49"/>
      <c r="I1011" s="49"/>
      <c r="J1011" s="49"/>
      <c r="K1011" s="53"/>
      <c r="L1011" s="54"/>
      <c r="M1011" s="54"/>
      <c r="N1011" s="54">
        <f aca="true" t="shared" si="599" ref="N1011:U1011">ROUND((N1010*N$2/100),1)</f>
        <v>0</v>
      </c>
      <c r="O1011" s="54">
        <f t="shared" si="599"/>
        <v>0</v>
      </c>
      <c r="P1011" s="54">
        <f t="shared" si="599"/>
        <v>0</v>
      </c>
      <c r="Q1011" s="54">
        <f t="shared" si="599"/>
        <v>0</v>
      </c>
      <c r="R1011" s="54">
        <f t="shared" si="599"/>
        <v>0</v>
      </c>
      <c r="S1011" s="54"/>
      <c r="T1011" s="54">
        <f t="shared" si="599"/>
        <v>0</v>
      </c>
      <c r="U1011" s="54">
        <f t="shared" si="599"/>
        <v>0</v>
      </c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>
        <f>ROUND((AP1010*AP$2/100),1)</f>
        <v>0</v>
      </c>
      <c r="AQ1011" s="54">
        <f>ROUND((AQ1010*AQ$2/100),1)</f>
        <v>0</v>
      </c>
      <c r="AR1011" s="49">
        <f t="shared" si="586"/>
        <v>0</v>
      </c>
      <c r="AS1011" s="1" t="b">
        <f>SUM(K1010:AQ1010)=AR1010</f>
        <v>1</v>
      </c>
      <c r="AT1011" s="46"/>
      <c r="AU1011" s="46"/>
      <c r="AV1011" s="46"/>
      <c r="AW1011" s="46"/>
      <c r="AX1011" s="46"/>
      <c r="AY1011" s="46"/>
    </row>
    <row r="1012" spans="4:51" s="1" customFormat="1" ht="15.75" hidden="1">
      <c r="D1012" s="51"/>
      <c r="E1012" s="52" t="s">
        <v>23</v>
      </c>
      <c r="F1012" s="49"/>
      <c r="G1012" s="49"/>
      <c r="H1012" s="49"/>
      <c r="I1012" s="49"/>
      <c r="J1012" s="49"/>
      <c r="K1012" s="53"/>
      <c r="L1012" s="54"/>
      <c r="M1012" s="54"/>
      <c r="N1012" s="54">
        <f aca="true" t="shared" si="600" ref="N1012:U1012">ROUND((N1010*N$3/100),1)</f>
        <v>0</v>
      </c>
      <c r="O1012" s="54">
        <f t="shared" si="600"/>
        <v>0</v>
      </c>
      <c r="P1012" s="54">
        <f t="shared" si="600"/>
        <v>0</v>
      </c>
      <c r="Q1012" s="54">
        <f t="shared" si="600"/>
        <v>0</v>
      </c>
      <c r="R1012" s="54">
        <f t="shared" si="600"/>
        <v>0</v>
      </c>
      <c r="S1012" s="54"/>
      <c r="T1012" s="54">
        <f t="shared" si="600"/>
        <v>0</v>
      </c>
      <c r="U1012" s="54">
        <f t="shared" si="600"/>
        <v>0</v>
      </c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>
        <f>ROUND((AP1010*AP$3/100),1)</f>
        <v>0</v>
      </c>
      <c r="AQ1012" s="54">
        <f>ROUND((AQ1010*AQ$3/100),1)</f>
        <v>0</v>
      </c>
      <c r="AR1012" s="49">
        <f t="shared" si="586"/>
        <v>0</v>
      </c>
      <c r="AT1012" s="46"/>
      <c r="AU1012" s="46"/>
      <c r="AV1012" s="46"/>
      <c r="AW1012" s="46"/>
      <c r="AX1012" s="46"/>
      <c r="AY1012" s="46"/>
    </row>
    <row r="1013" spans="4:51" s="1" customFormat="1" ht="15.75" hidden="1">
      <c r="D1013" s="51"/>
      <c r="E1013" s="52" t="s">
        <v>24</v>
      </c>
      <c r="F1013" s="49"/>
      <c r="G1013" s="49"/>
      <c r="H1013" s="49"/>
      <c r="I1013" s="49"/>
      <c r="J1013" s="49"/>
      <c r="K1013" s="53"/>
      <c r="L1013" s="54"/>
      <c r="M1013" s="54"/>
      <c r="N1013" s="54">
        <f aca="true" t="shared" si="601" ref="N1013:U1013">ROUND((N1010*N$4/100),1)</f>
        <v>0</v>
      </c>
      <c r="O1013" s="54">
        <f t="shared" si="601"/>
        <v>0</v>
      </c>
      <c r="P1013" s="54">
        <f t="shared" si="601"/>
        <v>0</v>
      </c>
      <c r="Q1013" s="54">
        <f t="shared" si="601"/>
        <v>0</v>
      </c>
      <c r="R1013" s="54">
        <f t="shared" si="601"/>
        <v>0</v>
      </c>
      <c r="S1013" s="54"/>
      <c r="T1013" s="54">
        <f t="shared" si="601"/>
        <v>0</v>
      </c>
      <c r="U1013" s="54">
        <f t="shared" si="601"/>
        <v>0</v>
      </c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>
        <f>ROUND((AP1010*AP$4/100),1)</f>
        <v>0</v>
      </c>
      <c r="AQ1013" s="54">
        <f>ROUND((AQ1010*AQ$4/100),1)</f>
        <v>0</v>
      </c>
      <c r="AR1013" s="49">
        <f t="shared" si="586"/>
        <v>0</v>
      </c>
      <c r="AT1013" s="46"/>
      <c r="AU1013" s="46"/>
      <c r="AV1013" s="46"/>
      <c r="AW1013" s="46"/>
      <c r="AX1013" s="46"/>
      <c r="AY1013" s="46"/>
    </row>
    <row r="1014" spans="4:51" s="1" customFormat="1" ht="15.75" hidden="1">
      <c r="D1014" s="51" t="s">
        <v>25</v>
      </c>
      <c r="E1014" s="52" t="s">
        <v>26</v>
      </c>
      <c r="F1014" s="49"/>
      <c r="G1014" s="49"/>
      <c r="H1014" s="49"/>
      <c r="I1014" s="49"/>
      <c r="J1014" s="49"/>
      <c r="K1014" s="53"/>
      <c r="L1014" s="54"/>
      <c r="M1014" s="54"/>
      <c r="N1014" s="54">
        <f aca="true" t="shared" si="602" ref="N1014:U1014">N1010-N1011-N1012-N1013</f>
        <v>0</v>
      </c>
      <c r="O1014" s="54">
        <f t="shared" si="602"/>
        <v>0</v>
      </c>
      <c r="P1014" s="54">
        <f t="shared" si="602"/>
        <v>0</v>
      </c>
      <c r="Q1014" s="54">
        <f t="shared" si="602"/>
        <v>0</v>
      </c>
      <c r="R1014" s="54">
        <f t="shared" si="602"/>
        <v>0</v>
      </c>
      <c r="S1014" s="54"/>
      <c r="T1014" s="54">
        <f t="shared" si="602"/>
        <v>0</v>
      </c>
      <c r="U1014" s="54">
        <f t="shared" si="602"/>
        <v>0</v>
      </c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>
        <f>AP1010-AP1011-AP1012-AP1013</f>
        <v>0</v>
      </c>
      <c r="AQ1014" s="54">
        <f>AQ1010-AQ1011-AQ1012-AQ1013</f>
        <v>0</v>
      </c>
      <c r="AR1014" s="49">
        <f t="shared" si="586"/>
        <v>0</v>
      </c>
      <c r="AT1014" s="46"/>
      <c r="AU1014" s="46"/>
      <c r="AV1014" s="46"/>
      <c r="AW1014" s="46"/>
      <c r="AX1014" s="46"/>
      <c r="AY1014" s="46"/>
    </row>
    <row r="1015" spans="4:51" ht="15.75" hidden="1">
      <c r="D1015" s="41"/>
      <c r="E1015" s="49"/>
      <c r="F1015" s="58"/>
      <c r="G1015" s="58"/>
      <c r="H1015" s="58"/>
      <c r="I1015" s="58"/>
      <c r="J1015" s="58"/>
      <c r="K1015" s="55"/>
      <c r="L1015" s="56"/>
      <c r="M1015" s="56"/>
      <c r="N1015" s="56"/>
      <c r="O1015" s="56"/>
      <c r="P1015" s="56"/>
      <c r="Q1015" s="56"/>
      <c r="R1015" s="56"/>
      <c r="S1015" s="56"/>
      <c r="T1015" s="56"/>
      <c r="U1015" s="56"/>
      <c r="V1015" s="56"/>
      <c r="W1015" s="56"/>
      <c r="X1015" s="56"/>
      <c r="Y1015" s="56"/>
      <c r="Z1015" s="56"/>
      <c r="AA1015" s="56"/>
      <c r="AB1015" s="56"/>
      <c r="AC1015" s="56"/>
      <c r="AD1015" s="56"/>
      <c r="AE1015" s="56"/>
      <c r="AF1015" s="56"/>
      <c r="AG1015" s="56"/>
      <c r="AH1015" s="56"/>
      <c r="AI1015" s="56"/>
      <c r="AJ1015" s="56"/>
      <c r="AK1015" s="56"/>
      <c r="AL1015" s="56"/>
      <c r="AM1015" s="56"/>
      <c r="AN1015" s="56"/>
      <c r="AO1015" s="56"/>
      <c r="AP1015" s="56"/>
      <c r="AQ1015" s="56"/>
      <c r="AR1015" s="49">
        <f t="shared" si="586"/>
        <v>0</v>
      </c>
      <c r="AT1015" s="46"/>
      <c r="AU1015" s="46"/>
      <c r="AV1015" s="46"/>
      <c r="AW1015" s="46"/>
      <c r="AX1015" s="46"/>
      <c r="AY1015" s="46"/>
    </row>
    <row r="1016" spans="4:51" ht="15.75" hidden="1">
      <c r="D1016" s="41"/>
      <c r="E1016" s="49"/>
      <c r="F1016" s="58"/>
      <c r="G1016" s="58"/>
      <c r="H1016" s="58"/>
      <c r="I1016" s="58"/>
      <c r="J1016" s="58"/>
      <c r="K1016" s="55"/>
      <c r="L1016" s="56"/>
      <c r="M1016" s="56"/>
      <c r="N1016" s="56"/>
      <c r="O1016" s="56"/>
      <c r="P1016" s="56"/>
      <c r="Q1016" s="56"/>
      <c r="R1016" s="56"/>
      <c r="S1016" s="56"/>
      <c r="T1016" s="56"/>
      <c r="U1016" s="56"/>
      <c r="V1016" s="56"/>
      <c r="W1016" s="56"/>
      <c r="X1016" s="56"/>
      <c r="Y1016" s="56"/>
      <c r="Z1016" s="56"/>
      <c r="AA1016" s="56"/>
      <c r="AB1016" s="56"/>
      <c r="AC1016" s="56"/>
      <c r="AD1016" s="56"/>
      <c r="AE1016" s="56"/>
      <c r="AF1016" s="56"/>
      <c r="AG1016" s="56"/>
      <c r="AH1016" s="56"/>
      <c r="AI1016" s="56"/>
      <c r="AJ1016" s="56"/>
      <c r="AK1016" s="56"/>
      <c r="AL1016" s="56"/>
      <c r="AM1016" s="56"/>
      <c r="AN1016" s="56"/>
      <c r="AO1016" s="56"/>
      <c r="AP1016" s="56"/>
      <c r="AQ1016" s="56"/>
      <c r="AR1016" s="49">
        <f t="shared" si="586"/>
        <v>0</v>
      </c>
      <c r="AT1016" s="46"/>
      <c r="AU1016" s="46"/>
      <c r="AV1016" s="46"/>
      <c r="AW1016" s="46"/>
      <c r="AX1016" s="46"/>
      <c r="AY1016" s="46"/>
    </row>
    <row r="1017" spans="4:51" ht="31.5" customHeight="1">
      <c r="D1017" s="57">
        <v>70743</v>
      </c>
      <c r="E1017" s="63" t="s">
        <v>162</v>
      </c>
      <c r="F1017" s="49"/>
      <c r="G1017" s="49"/>
      <c r="H1017" s="49"/>
      <c r="I1017" s="49"/>
      <c r="J1017" s="49"/>
      <c r="K1017" s="50"/>
      <c r="L1017" s="49"/>
      <c r="M1017" s="49">
        <v>5570</v>
      </c>
      <c r="N1017" s="49">
        <v>0</v>
      </c>
      <c r="O1017" s="49">
        <v>0</v>
      </c>
      <c r="P1017" s="49">
        <v>0</v>
      </c>
      <c r="Q1017" s="49">
        <v>0</v>
      </c>
      <c r="R1017" s="49">
        <v>0</v>
      </c>
      <c r="S1017" s="62"/>
      <c r="T1017" s="49">
        <v>0</v>
      </c>
      <c r="U1017" s="49">
        <v>0</v>
      </c>
      <c r="V1017" s="49"/>
      <c r="W1017" s="49"/>
      <c r="X1017" s="49"/>
      <c r="Y1017" s="49"/>
      <c r="Z1017" s="49"/>
      <c r="AA1017" s="49"/>
      <c r="AB1017" s="49"/>
      <c r="AC1017" s="49"/>
      <c r="AD1017" s="49"/>
      <c r="AE1017" s="49"/>
      <c r="AF1017" s="49"/>
      <c r="AG1017" s="49"/>
      <c r="AH1017" s="49"/>
      <c r="AI1017" s="49"/>
      <c r="AJ1017" s="49"/>
      <c r="AK1017" s="49"/>
      <c r="AL1017" s="49"/>
      <c r="AM1017" s="49"/>
      <c r="AN1017" s="49"/>
      <c r="AO1017" s="49"/>
      <c r="AP1017" s="49">
        <v>0</v>
      </c>
      <c r="AQ1017" s="49">
        <v>0</v>
      </c>
      <c r="AR1017" s="49">
        <f t="shared" si="586"/>
        <v>5570</v>
      </c>
      <c r="AS1017" s="1"/>
      <c r="AT1017" s="46"/>
      <c r="AU1017" s="46"/>
      <c r="AV1017" s="46">
        <f>M1017/12</f>
        <v>464.1666666666667</v>
      </c>
      <c r="AW1017" s="46"/>
      <c r="AX1017" s="46"/>
      <c r="AY1017" s="46"/>
    </row>
    <row r="1018" spans="4:51" ht="15.75" hidden="1">
      <c r="D1018" s="51"/>
      <c r="E1018" s="52" t="s">
        <v>22</v>
      </c>
      <c r="F1018" s="49"/>
      <c r="G1018" s="49"/>
      <c r="H1018" s="49"/>
      <c r="I1018" s="49"/>
      <c r="J1018" s="49"/>
      <c r="K1018" s="53"/>
      <c r="L1018" s="54"/>
      <c r="M1018" s="54"/>
      <c r="N1018" s="54">
        <f aca="true" t="shared" si="603" ref="N1018:U1018">ROUND((N1017*N$2/100),1)</f>
        <v>0</v>
      </c>
      <c r="O1018" s="54">
        <f t="shared" si="603"/>
        <v>0</v>
      </c>
      <c r="P1018" s="54">
        <f t="shared" si="603"/>
        <v>0</v>
      </c>
      <c r="Q1018" s="54">
        <f t="shared" si="603"/>
        <v>0</v>
      </c>
      <c r="R1018" s="54">
        <f t="shared" si="603"/>
        <v>0</v>
      </c>
      <c r="S1018" s="54"/>
      <c r="T1018" s="54">
        <f t="shared" si="603"/>
        <v>0</v>
      </c>
      <c r="U1018" s="54">
        <f t="shared" si="603"/>
        <v>0</v>
      </c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>
        <f>ROUND((AP1017*AP$2/100),1)</f>
        <v>0</v>
      </c>
      <c r="AQ1018" s="54">
        <f>ROUND((AQ1017*AQ$2/100),1)</f>
        <v>0</v>
      </c>
      <c r="AR1018" s="49">
        <f t="shared" si="586"/>
        <v>0</v>
      </c>
      <c r="AS1018" s="1" t="b">
        <f>SUM(K1017:AQ1017)=AR1017</f>
        <v>1</v>
      </c>
      <c r="AT1018" s="46"/>
      <c r="AU1018" s="46"/>
      <c r="AV1018" s="46"/>
      <c r="AW1018" s="46"/>
      <c r="AX1018" s="46"/>
      <c r="AY1018" s="46"/>
    </row>
    <row r="1019" spans="4:51" ht="15.75" hidden="1">
      <c r="D1019" s="51"/>
      <c r="E1019" s="52" t="s">
        <v>23</v>
      </c>
      <c r="F1019" s="58"/>
      <c r="G1019" s="58"/>
      <c r="H1019" s="58"/>
      <c r="I1019" s="58"/>
      <c r="J1019" s="58"/>
      <c r="K1019" s="53"/>
      <c r="L1019" s="54"/>
      <c r="M1019" s="54"/>
      <c r="N1019" s="54">
        <f aca="true" t="shared" si="604" ref="N1019:U1019">ROUND((N1017*N$3/100),1)</f>
        <v>0</v>
      </c>
      <c r="O1019" s="54">
        <f t="shared" si="604"/>
        <v>0</v>
      </c>
      <c r="P1019" s="54">
        <f t="shared" si="604"/>
        <v>0</v>
      </c>
      <c r="Q1019" s="54">
        <f t="shared" si="604"/>
        <v>0</v>
      </c>
      <c r="R1019" s="54">
        <f t="shared" si="604"/>
        <v>0</v>
      </c>
      <c r="S1019" s="54"/>
      <c r="T1019" s="54">
        <f t="shared" si="604"/>
        <v>0</v>
      </c>
      <c r="U1019" s="54">
        <f t="shared" si="604"/>
        <v>0</v>
      </c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>
        <f>ROUND((AP1017*AP$3/100),1)</f>
        <v>0</v>
      </c>
      <c r="AQ1019" s="54">
        <f>ROUND((AQ1017*AQ$3/100),1)</f>
        <v>0</v>
      </c>
      <c r="AR1019" s="49">
        <f t="shared" si="586"/>
        <v>0</v>
      </c>
      <c r="AS1019" s="1"/>
      <c r="AT1019" s="46"/>
      <c r="AU1019" s="46"/>
      <c r="AV1019" s="46"/>
      <c r="AW1019" s="46"/>
      <c r="AX1019" s="46"/>
      <c r="AY1019" s="46"/>
    </row>
    <row r="1020" spans="4:51" ht="15.75" hidden="1">
      <c r="D1020" s="51"/>
      <c r="E1020" s="52" t="s">
        <v>24</v>
      </c>
      <c r="F1020" s="58"/>
      <c r="G1020" s="58"/>
      <c r="H1020" s="58"/>
      <c r="I1020" s="58"/>
      <c r="J1020" s="58"/>
      <c r="K1020" s="53"/>
      <c r="L1020" s="54"/>
      <c r="M1020" s="54"/>
      <c r="N1020" s="54">
        <f aca="true" t="shared" si="605" ref="N1020:U1020">ROUND((N1017*N$4/100),1)</f>
        <v>0</v>
      </c>
      <c r="O1020" s="54">
        <f t="shared" si="605"/>
        <v>0</v>
      </c>
      <c r="P1020" s="54">
        <f t="shared" si="605"/>
        <v>0</v>
      </c>
      <c r="Q1020" s="54">
        <f t="shared" si="605"/>
        <v>0</v>
      </c>
      <c r="R1020" s="54">
        <f t="shared" si="605"/>
        <v>0</v>
      </c>
      <c r="S1020" s="54"/>
      <c r="T1020" s="54">
        <f t="shared" si="605"/>
        <v>0</v>
      </c>
      <c r="U1020" s="54">
        <f t="shared" si="605"/>
        <v>0</v>
      </c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>
        <f>ROUND((AP1017*AP$4/100),1)</f>
        <v>0</v>
      </c>
      <c r="AQ1020" s="54">
        <f>ROUND((AQ1017*AQ$4/100),1)</f>
        <v>0</v>
      </c>
      <c r="AR1020" s="49">
        <f t="shared" si="586"/>
        <v>0</v>
      </c>
      <c r="AS1020" s="1"/>
      <c r="AT1020" s="46"/>
      <c r="AU1020" s="46"/>
      <c r="AV1020" s="46"/>
      <c r="AW1020" s="46"/>
      <c r="AX1020" s="46"/>
      <c r="AY1020" s="46"/>
    </row>
    <row r="1021" spans="4:51" ht="15.75" hidden="1">
      <c r="D1021" s="51" t="s">
        <v>25</v>
      </c>
      <c r="E1021" s="52" t="s">
        <v>26</v>
      </c>
      <c r="F1021" s="58"/>
      <c r="G1021" s="58"/>
      <c r="H1021" s="58"/>
      <c r="I1021" s="58"/>
      <c r="J1021" s="58"/>
      <c r="K1021" s="53"/>
      <c r="L1021" s="54"/>
      <c r="M1021" s="54"/>
      <c r="N1021" s="54">
        <f aca="true" t="shared" si="606" ref="N1021:U1021">N1017-N1018-N1019-N1020</f>
        <v>0</v>
      </c>
      <c r="O1021" s="54">
        <f t="shared" si="606"/>
        <v>0</v>
      </c>
      <c r="P1021" s="54">
        <f t="shared" si="606"/>
        <v>0</v>
      </c>
      <c r="Q1021" s="54">
        <f t="shared" si="606"/>
        <v>0</v>
      </c>
      <c r="R1021" s="54">
        <f t="shared" si="606"/>
        <v>0</v>
      </c>
      <c r="S1021" s="54"/>
      <c r="T1021" s="54">
        <f t="shared" si="606"/>
        <v>0</v>
      </c>
      <c r="U1021" s="54">
        <f t="shared" si="606"/>
        <v>0</v>
      </c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>
        <f>AP1017-AP1018-AP1019-AP1020</f>
        <v>0</v>
      </c>
      <c r="AQ1021" s="54">
        <f>AQ1017-AQ1018-AQ1019-AQ1020</f>
        <v>0</v>
      </c>
      <c r="AR1021" s="49">
        <f t="shared" si="586"/>
        <v>0</v>
      </c>
      <c r="AS1021" s="1"/>
      <c r="AT1021" s="46"/>
      <c r="AU1021" s="46"/>
      <c r="AV1021" s="46"/>
      <c r="AW1021" s="46"/>
      <c r="AX1021" s="46"/>
      <c r="AY1021" s="46"/>
    </row>
    <row r="1022" spans="4:51" ht="15.75" hidden="1">
      <c r="D1022" s="41"/>
      <c r="E1022" s="49"/>
      <c r="F1022" s="58"/>
      <c r="G1022" s="58"/>
      <c r="H1022" s="58"/>
      <c r="I1022" s="58"/>
      <c r="J1022" s="58"/>
      <c r="K1022" s="55"/>
      <c r="L1022" s="56"/>
      <c r="M1022" s="56"/>
      <c r="N1022" s="56"/>
      <c r="O1022" s="56"/>
      <c r="P1022" s="56"/>
      <c r="Q1022" s="56"/>
      <c r="R1022" s="56"/>
      <c r="S1022" s="56"/>
      <c r="T1022" s="56"/>
      <c r="U1022" s="56"/>
      <c r="V1022" s="56"/>
      <c r="W1022" s="56"/>
      <c r="X1022" s="56"/>
      <c r="Y1022" s="56"/>
      <c r="Z1022" s="56"/>
      <c r="AA1022" s="56"/>
      <c r="AB1022" s="56"/>
      <c r="AC1022" s="56"/>
      <c r="AD1022" s="56"/>
      <c r="AE1022" s="56"/>
      <c r="AF1022" s="56"/>
      <c r="AG1022" s="56"/>
      <c r="AH1022" s="56"/>
      <c r="AI1022" s="56"/>
      <c r="AJ1022" s="56"/>
      <c r="AK1022" s="56"/>
      <c r="AL1022" s="56"/>
      <c r="AM1022" s="56"/>
      <c r="AN1022" s="56"/>
      <c r="AO1022" s="56"/>
      <c r="AP1022" s="56"/>
      <c r="AQ1022" s="56"/>
      <c r="AR1022" s="49">
        <f t="shared" si="586"/>
        <v>0</v>
      </c>
      <c r="AT1022" s="46"/>
      <c r="AU1022" s="46"/>
      <c r="AV1022" s="46"/>
      <c r="AW1022" s="46"/>
      <c r="AX1022" s="46"/>
      <c r="AY1022" s="46"/>
    </row>
    <row r="1023" spans="4:51" ht="15.75" hidden="1">
      <c r="D1023" s="41"/>
      <c r="E1023" s="49"/>
      <c r="F1023" s="58"/>
      <c r="G1023" s="58"/>
      <c r="H1023" s="58"/>
      <c r="I1023" s="58"/>
      <c r="J1023" s="58"/>
      <c r="K1023" s="55"/>
      <c r="L1023" s="56"/>
      <c r="M1023" s="56"/>
      <c r="N1023" s="56"/>
      <c r="O1023" s="56"/>
      <c r="P1023" s="56"/>
      <c r="Q1023" s="56"/>
      <c r="R1023" s="56"/>
      <c r="S1023" s="56"/>
      <c r="T1023" s="56"/>
      <c r="U1023" s="56"/>
      <c r="V1023" s="56"/>
      <c r="W1023" s="56"/>
      <c r="X1023" s="56"/>
      <c r="Y1023" s="56"/>
      <c r="Z1023" s="56"/>
      <c r="AA1023" s="56"/>
      <c r="AB1023" s="56"/>
      <c r="AC1023" s="56"/>
      <c r="AD1023" s="56"/>
      <c r="AE1023" s="56"/>
      <c r="AF1023" s="56"/>
      <c r="AG1023" s="56"/>
      <c r="AH1023" s="56"/>
      <c r="AI1023" s="56"/>
      <c r="AJ1023" s="56"/>
      <c r="AK1023" s="56"/>
      <c r="AL1023" s="56"/>
      <c r="AM1023" s="56"/>
      <c r="AN1023" s="56"/>
      <c r="AO1023" s="56"/>
      <c r="AP1023" s="56"/>
      <c r="AQ1023" s="56"/>
      <c r="AR1023" s="49">
        <f t="shared" si="586"/>
        <v>0</v>
      </c>
      <c r="AT1023" s="46"/>
      <c r="AU1023" s="46"/>
      <c r="AV1023" s="46"/>
      <c r="AW1023" s="46"/>
      <c r="AX1023" s="46"/>
      <c r="AY1023" s="46"/>
    </row>
    <row r="1024" spans="4:51" ht="22.5" customHeight="1">
      <c r="D1024" s="57">
        <v>70743</v>
      </c>
      <c r="E1024" s="63" t="s">
        <v>163</v>
      </c>
      <c r="F1024" s="49"/>
      <c r="G1024" s="49"/>
      <c r="H1024" s="49"/>
      <c r="I1024" s="49"/>
      <c r="J1024" s="49"/>
      <c r="K1024" s="50"/>
      <c r="L1024" s="49"/>
      <c r="M1024" s="49">
        <v>4351</v>
      </c>
      <c r="N1024" s="49">
        <v>0</v>
      </c>
      <c r="O1024" s="49">
        <v>0</v>
      </c>
      <c r="P1024" s="49">
        <v>0</v>
      </c>
      <c r="Q1024" s="49">
        <v>0</v>
      </c>
      <c r="R1024" s="49">
        <v>0</v>
      </c>
      <c r="S1024" s="62"/>
      <c r="T1024" s="49">
        <v>0</v>
      </c>
      <c r="U1024" s="49">
        <v>0</v>
      </c>
      <c r="V1024" s="49"/>
      <c r="W1024" s="49"/>
      <c r="X1024" s="49"/>
      <c r="Y1024" s="49"/>
      <c r="Z1024" s="49"/>
      <c r="AA1024" s="49"/>
      <c r="AB1024" s="49"/>
      <c r="AC1024" s="49"/>
      <c r="AD1024" s="49"/>
      <c r="AE1024" s="49"/>
      <c r="AF1024" s="49"/>
      <c r="AG1024" s="49"/>
      <c r="AH1024" s="49"/>
      <c r="AI1024" s="49"/>
      <c r="AJ1024" s="49"/>
      <c r="AK1024" s="49"/>
      <c r="AL1024" s="49"/>
      <c r="AM1024" s="49"/>
      <c r="AN1024" s="49"/>
      <c r="AO1024" s="49"/>
      <c r="AP1024" s="49">
        <v>0</v>
      </c>
      <c r="AQ1024" s="49">
        <v>0</v>
      </c>
      <c r="AR1024" s="49">
        <f t="shared" si="586"/>
        <v>4351</v>
      </c>
      <c r="AS1024" s="1"/>
      <c r="AT1024" s="46"/>
      <c r="AU1024" s="46"/>
      <c r="AV1024" s="46">
        <f>M1024/12</f>
        <v>362.5833333333333</v>
      </c>
      <c r="AW1024" s="46"/>
      <c r="AX1024" s="46"/>
      <c r="AY1024" s="46"/>
    </row>
    <row r="1025" spans="4:51" s="1" customFormat="1" ht="15.75" hidden="1">
      <c r="D1025" s="51"/>
      <c r="E1025" s="52" t="s">
        <v>22</v>
      </c>
      <c r="F1025" s="49"/>
      <c r="G1025" s="49"/>
      <c r="H1025" s="49"/>
      <c r="I1025" s="49"/>
      <c r="J1025" s="49"/>
      <c r="K1025" s="53">
        <f aca="true" t="shared" si="607" ref="K1025:AQ1025">ROUND((K1024*K$2/100),1)</f>
        <v>0</v>
      </c>
      <c r="L1025" s="54">
        <f t="shared" si="607"/>
        <v>0</v>
      </c>
      <c r="M1025" s="54"/>
      <c r="N1025" s="54">
        <f t="shared" si="607"/>
        <v>0</v>
      </c>
      <c r="O1025" s="54">
        <f t="shared" si="607"/>
        <v>0</v>
      </c>
      <c r="P1025" s="54">
        <f t="shared" si="607"/>
        <v>0</v>
      </c>
      <c r="Q1025" s="54">
        <f t="shared" si="607"/>
        <v>0</v>
      </c>
      <c r="R1025" s="54">
        <f t="shared" si="607"/>
        <v>0</v>
      </c>
      <c r="S1025" s="54"/>
      <c r="T1025" s="54">
        <f t="shared" si="607"/>
        <v>0</v>
      </c>
      <c r="U1025" s="54">
        <f t="shared" si="607"/>
        <v>0</v>
      </c>
      <c r="V1025" s="54"/>
      <c r="W1025" s="54"/>
      <c r="X1025" s="54">
        <f t="shared" si="607"/>
        <v>0</v>
      </c>
      <c r="Y1025" s="54">
        <f t="shared" si="607"/>
        <v>0</v>
      </c>
      <c r="Z1025" s="54">
        <f t="shared" si="607"/>
        <v>0</v>
      </c>
      <c r="AA1025" s="54">
        <f t="shared" si="607"/>
        <v>0</v>
      </c>
      <c r="AB1025" s="54">
        <f t="shared" si="607"/>
        <v>0</v>
      </c>
      <c r="AC1025" s="54">
        <f t="shared" si="607"/>
        <v>0</v>
      </c>
      <c r="AD1025" s="54">
        <f t="shared" si="607"/>
        <v>0</v>
      </c>
      <c r="AE1025" s="54">
        <f t="shared" si="607"/>
        <v>0</v>
      </c>
      <c r="AF1025" s="54">
        <f t="shared" si="607"/>
        <v>0</v>
      </c>
      <c r="AG1025" s="54">
        <f t="shared" si="607"/>
        <v>0</v>
      </c>
      <c r="AH1025" s="54">
        <f t="shared" si="607"/>
        <v>0</v>
      </c>
      <c r="AI1025" s="54">
        <f t="shared" si="607"/>
        <v>0</v>
      </c>
      <c r="AJ1025" s="54">
        <f t="shared" si="607"/>
        <v>0</v>
      </c>
      <c r="AK1025" s="54">
        <f t="shared" si="607"/>
        <v>0</v>
      </c>
      <c r="AL1025" s="54">
        <f t="shared" si="607"/>
        <v>0</v>
      </c>
      <c r="AM1025" s="54">
        <f t="shared" si="607"/>
        <v>0</v>
      </c>
      <c r="AN1025" s="54">
        <f t="shared" si="607"/>
        <v>0</v>
      </c>
      <c r="AO1025" s="54">
        <f t="shared" si="607"/>
        <v>0</v>
      </c>
      <c r="AP1025" s="54">
        <f t="shared" si="607"/>
        <v>0</v>
      </c>
      <c r="AQ1025" s="54">
        <f t="shared" si="607"/>
        <v>0</v>
      </c>
      <c r="AR1025" s="49">
        <f t="shared" si="586"/>
        <v>0</v>
      </c>
      <c r="AS1025" s="1" t="b">
        <f>SUM(K1024:AQ1024)=AR1024</f>
        <v>1</v>
      </c>
      <c r="AT1025" s="46"/>
      <c r="AU1025" s="46"/>
      <c r="AV1025" s="46"/>
      <c r="AW1025" s="46"/>
      <c r="AX1025" s="46"/>
      <c r="AY1025" s="46"/>
    </row>
    <row r="1026" spans="4:51" s="1" customFormat="1" ht="15.75" hidden="1">
      <c r="D1026" s="51"/>
      <c r="E1026" s="52" t="s">
        <v>23</v>
      </c>
      <c r="F1026" s="49"/>
      <c r="G1026" s="49"/>
      <c r="H1026" s="49"/>
      <c r="I1026" s="49"/>
      <c r="J1026" s="49"/>
      <c r="K1026" s="53">
        <f aca="true" t="shared" si="608" ref="K1026:AQ1026">ROUND((K1024*K$3/100),1)</f>
        <v>0</v>
      </c>
      <c r="L1026" s="54">
        <f t="shared" si="608"/>
        <v>0</v>
      </c>
      <c r="M1026" s="54"/>
      <c r="N1026" s="54">
        <f t="shared" si="608"/>
        <v>0</v>
      </c>
      <c r="O1026" s="54">
        <f t="shared" si="608"/>
        <v>0</v>
      </c>
      <c r="P1026" s="54">
        <f t="shared" si="608"/>
        <v>0</v>
      </c>
      <c r="Q1026" s="54">
        <f t="shared" si="608"/>
        <v>0</v>
      </c>
      <c r="R1026" s="54">
        <f t="shared" si="608"/>
        <v>0</v>
      </c>
      <c r="S1026" s="54"/>
      <c r="T1026" s="54">
        <f t="shared" si="608"/>
        <v>0</v>
      </c>
      <c r="U1026" s="54">
        <f t="shared" si="608"/>
        <v>0</v>
      </c>
      <c r="V1026" s="54"/>
      <c r="W1026" s="54"/>
      <c r="X1026" s="54">
        <f t="shared" si="608"/>
        <v>0</v>
      </c>
      <c r="Y1026" s="54">
        <f t="shared" si="608"/>
        <v>0</v>
      </c>
      <c r="Z1026" s="54">
        <f t="shared" si="608"/>
        <v>0</v>
      </c>
      <c r="AA1026" s="54">
        <f t="shared" si="608"/>
        <v>0</v>
      </c>
      <c r="AB1026" s="54">
        <f t="shared" si="608"/>
        <v>0</v>
      </c>
      <c r="AC1026" s="54">
        <f t="shared" si="608"/>
        <v>0</v>
      </c>
      <c r="AD1026" s="54">
        <f t="shared" si="608"/>
        <v>0</v>
      </c>
      <c r="AE1026" s="54">
        <f t="shared" si="608"/>
        <v>0</v>
      </c>
      <c r="AF1026" s="54">
        <f t="shared" si="608"/>
        <v>0</v>
      </c>
      <c r="AG1026" s="54">
        <f t="shared" si="608"/>
        <v>0</v>
      </c>
      <c r="AH1026" s="54">
        <f t="shared" si="608"/>
        <v>0</v>
      </c>
      <c r="AI1026" s="54">
        <f t="shared" si="608"/>
        <v>0</v>
      </c>
      <c r="AJ1026" s="54">
        <f t="shared" si="608"/>
        <v>0</v>
      </c>
      <c r="AK1026" s="54">
        <f t="shared" si="608"/>
        <v>0</v>
      </c>
      <c r="AL1026" s="54">
        <f t="shared" si="608"/>
        <v>0</v>
      </c>
      <c r="AM1026" s="54">
        <f t="shared" si="608"/>
        <v>0</v>
      </c>
      <c r="AN1026" s="54">
        <f t="shared" si="608"/>
        <v>0</v>
      </c>
      <c r="AO1026" s="54">
        <f t="shared" si="608"/>
        <v>0</v>
      </c>
      <c r="AP1026" s="54">
        <f t="shared" si="608"/>
        <v>0</v>
      </c>
      <c r="AQ1026" s="54">
        <f t="shared" si="608"/>
        <v>0</v>
      </c>
      <c r="AR1026" s="49">
        <f t="shared" si="586"/>
        <v>0</v>
      </c>
      <c r="AT1026" s="46"/>
      <c r="AU1026" s="46"/>
      <c r="AV1026" s="46"/>
      <c r="AW1026" s="46"/>
      <c r="AX1026" s="46"/>
      <c r="AY1026" s="46"/>
    </row>
    <row r="1027" spans="4:51" s="1" customFormat="1" ht="15.75" hidden="1">
      <c r="D1027" s="51"/>
      <c r="E1027" s="52" t="s">
        <v>24</v>
      </c>
      <c r="F1027" s="49"/>
      <c r="G1027" s="49"/>
      <c r="H1027" s="49"/>
      <c r="I1027" s="49"/>
      <c r="J1027" s="49"/>
      <c r="K1027" s="53">
        <f aca="true" t="shared" si="609" ref="K1027:AQ1027">ROUND((K1024*K$4/100),1)</f>
        <v>0</v>
      </c>
      <c r="L1027" s="54">
        <f t="shared" si="609"/>
        <v>0</v>
      </c>
      <c r="M1027" s="54"/>
      <c r="N1027" s="54">
        <f t="shared" si="609"/>
        <v>0</v>
      </c>
      <c r="O1027" s="54">
        <f t="shared" si="609"/>
        <v>0</v>
      </c>
      <c r="P1027" s="54">
        <f t="shared" si="609"/>
        <v>0</v>
      </c>
      <c r="Q1027" s="54">
        <f t="shared" si="609"/>
        <v>0</v>
      </c>
      <c r="R1027" s="54">
        <f t="shared" si="609"/>
        <v>0</v>
      </c>
      <c r="S1027" s="54"/>
      <c r="T1027" s="54">
        <f t="shared" si="609"/>
        <v>0</v>
      </c>
      <c r="U1027" s="54">
        <f t="shared" si="609"/>
        <v>0</v>
      </c>
      <c r="V1027" s="54"/>
      <c r="W1027" s="54"/>
      <c r="X1027" s="54">
        <f t="shared" si="609"/>
        <v>0</v>
      </c>
      <c r="Y1027" s="54">
        <f t="shared" si="609"/>
        <v>0</v>
      </c>
      <c r="Z1027" s="54">
        <f t="shared" si="609"/>
        <v>0</v>
      </c>
      <c r="AA1027" s="54">
        <f t="shared" si="609"/>
        <v>0</v>
      </c>
      <c r="AB1027" s="54">
        <f t="shared" si="609"/>
        <v>0</v>
      </c>
      <c r="AC1027" s="54">
        <f t="shared" si="609"/>
        <v>0</v>
      </c>
      <c r="AD1027" s="54">
        <f t="shared" si="609"/>
        <v>0</v>
      </c>
      <c r="AE1027" s="54">
        <f t="shared" si="609"/>
        <v>0</v>
      </c>
      <c r="AF1027" s="54">
        <f t="shared" si="609"/>
        <v>0</v>
      </c>
      <c r="AG1027" s="54">
        <f t="shared" si="609"/>
        <v>0</v>
      </c>
      <c r="AH1027" s="54">
        <f t="shared" si="609"/>
        <v>0</v>
      </c>
      <c r="AI1027" s="54">
        <f t="shared" si="609"/>
        <v>0</v>
      </c>
      <c r="AJ1027" s="54">
        <f t="shared" si="609"/>
        <v>0</v>
      </c>
      <c r="AK1027" s="54">
        <f t="shared" si="609"/>
        <v>0</v>
      </c>
      <c r="AL1027" s="54">
        <f t="shared" si="609"/>
        <v>0</v>
      </c>
      <c r="AM1027" s="54">
        <f t="shared" si="609"/>
        <v>0</v>
      </c>
      <c r="AN1027" s="54">
        <f t="shared" si="609"/>
        <v>0</v>
      </c>
      <c r="AO1027" s="54">
        <f t="shared" si="609"/>
        <v>0</v>
      </c>
      <c r="AP1027" s="54">
        <f t="shared" si="609"/>
        <v>0</v>
      </c>
      <c r="AQ1027" s="54">
        <f t="shared" si="609"/>
        <v>0</v>
      </c>
      <c r="AR1027" s="49">
        <f t="shared" si="586"/>
        <v>0</v>
      </c>
      <c r="AT1027" s="46"/>
      <c r="AU1027" s="46"/>
      <c r="AV1027" s="46"/>
      <c r="AW1027" s="46"/>
      <c r="AX1027" s="46"/>
      <c r="AY1027" s="46"/>
    </row>
    <row r="1028" spans="4:51" s="1" customFormat="1" ht="15.75" hidden="1">
      <c r="D1028" s="51" t="s">
        <v>25</v>
      </c>
      <c r="E1028" s="52" t="s">
        <v>26</v>
      </c>
      <c r="F1028" s="49"/>
      <c r="G1028" s="49"/>
      <c r="H1028" s="49"/>
      <c r="I1028" s="49"/>
      <c r="J1028" s="49"/>
      <c r="K1028" s="53">
        <f aca="true" t="shared" si="610" ref="K1028:AQ1028">K1024-K1025-K1026-K1027</f>
        <v>0</v>
      </c>
      <c r="L1028" s="54">
        <f t="shared" si="610"/>
        <v>0</v>
      </c>
      <c r="M1028" s="54"/>
      <c r="N1028" s="54">
        <f t="shared" si="610"/>
        <v>0</v>
      </c>
      <c r="O1028" s="54">
        <f t="shared" si="610"/>
        <v>0</v>
      </c>
      <c r="P1028" s="54">
        <f t="shared" si="610"/>
        <v>0</v>
      </c>
      <c r="Q1028" s="54">
        <f t="shared" si="610"/>
        <v>0</v>
      </c>
      <c r="R1028" s="54">
        <f t="shared" si="610"/>
        <v>0</v>
      </c>
      <c r="S1028" s="54"/>
      <c r="T1028" s="54">
        <f t="shared" si="610"/>
        <v>0</v>
      </c>
      <c r="U1028" s="54">
        <f t="shared" si="610"/>
        <v>0</v>
      </c>
      <c r="V1028" s="54"/>
      <c r="W1028" s="54"/>
      <c r="X1028" s="54">
        <f t="shared" si="610"/>
        <v>0</v>
      </c>
      <c r="Y1028" s="54">
        <f t="shared" si="610"/>
        <v>0</v>
      </c>
      <c r="Z1028" s="54">
        <f t="shared" si="610"/>
        <v>0</v>
      </c>
      <c r="AA1028" s="54">
        <f t="shared" si="610"/>
        <v>0</v>
      </c>
      <c r="AB1028" s="54">
        <f t="shared" si="610"/>
        <v>0</v>
      </c>
      <c r="AC1028" s="54">
        <f t="shared" si="610"/>
        <v>0</v>
      </c>
      <c r="AD1028" s="54">
        <f t="shared" si="610"/>
        <v>0</v>
      </c>
      <c r="AE1028" s="54">
        <f t="shared" si="610"/>
        <v>0</v>
      </c>
      <c r="AF1028" s="54">
        <f t="shared" si="610"/>
        <v>0</v>
      </c>
      <c r="AG1028" s="54">
        <f t="shared" si="610"/>
        <v>0</v>
      </c>
      <c r="AH1028" s="54">
        <f t="shared" si="610"/>
        <v>0</v>
      </c>
      <c r="AI1028" s="54">
        <f t="shared" si="610"/>
        <v>0</v>
      </c>
      <c r="AJ1028" s="54">
        <f t="shared" si="610"/>
        <v>0</v>
      </c>
      <c r="AK1028" s="54">
        <f t="shared" si="610"/>
        <v>0</v>
      </c>
      <c r="AL1028" s="54">
        <f t="shared" si="610"/>
        <v>0</v>
      </c>
      <c r="AM1028" s="54">
        <f t="shared" si="610"/>
        <v>0</v>
      </c>
      <c r="AN1028" s="54">
        <f t="shared" si="610"/>
        <v>0</v>
      </c>
      <c r="AO1028" s="54">
        <f t="shared" si="610"/>
        <v>0</v>
      </c>
      <c r="AP1028" s="54">
        <f t="shared" si="610"/>
        <v>0</v>
      </c>
      <c r="AQ1028" s="54">
        <f t="shared" si="610"/>
        <v>0</v>
      </c>
      <c r="AR1028" s="49">
        <f t="shared" si="586"/>
        <v>0</v>
      </c>
      <c r="AT1028" s="46"/>
      <c r="AU1028" s="46"/>
      <c r="AV1028" s="46"/>
      <c r="AW1028" s="46"/>
      <c r="AX1028" s="46"/>
      <c r="AY1028" s="46"/>
    </row>
    <row r="1029" spans="4:51" s="1" customFormat="1" ht="15.75" hidden="1">
      <c r="D1029" s="41"/>
      <c r="E1029" s="49"/>
      <c r="F1029" s="49"/>
      <c r="G1029" s="49"/>
      <c r="H1029" s="49"/>
      <c r="I1029" s="49"/>
      <c r="J1029" s="49"/>
      <c r="K1029" s="60"/>
      <c r="L1029" s="61"/>
      <c r="M1029" s="61"/>
      <c r="N1029" s="61"/>
      <c r="O1029" s="61"/>
      <c r="P1029" s="61"/>
      <c r="Q1029" s="61"/>
      <c r="R1029" s="61"/>
      <c r="S1029" s="61"/>
      <c r="T1029" s="61"/>
      <c r="U1029" s="61"/>
      <c r="V1029" s="61"/>
      <c r="W1029" s="61"/>
      <c r="X1029" s="61"/>
      <c r="Y1029" s="61"/>
      <c r="Z1029" s="61"/>
      <c r="AA1029" s="61"/>
      <c r="AB1029" s="61"/>
      <c r="AC1029" s="61"/>
      <c r="AD1029" s="61"/>
      <c r="AE1029" s="61"/>
      <c r="AF1029" s="61"/>
      <c r="AG1029" s="61"/>
      <c r="AH1029" s="61"/>
      <c r="AI1029" s="61"/>
      <c r="AJ1029" s="61"/>
      <c r="AK1029" s="61"/>
      <c r="AL1029" s="61"/>
      <c r="AM1029" s="61"/>
      <c r="AN1029" s="61"/>
      <c r="AO1029" s="61"/>
      <c r="AP1029" s="61"/>
      <c r="AQ1029" s="61"/>
      <c r="AR1029" s="49">
        <f t="shared" si="586"/>
        <v>0</v>
      </c>
      <c r="AT1029" s="46"/>
      <c r="AU1029" s="46"/>
      <c r="AV1029" s="46"/>
      <c r="AW1029" s="46"/>
      <c r="AX1029" s="46"/>
      <c r="AY1029" s="46"/>
    </row>
    <row r="1030" spans="4:51" s="1" customFormat="1" ht="6" customHeight="1" hidden="1">
      <c r="D1030" s="41"/>
      <c r="E1030" s="49"/>
      <c r="F1030" s="49"/>
      <c r="G1030" s="49"/>
      <c r="H1030" s="49"/>
      <c r="I1030" s="49"/>
      <c r="J1030" s="49"/>
      <c r="K1030" s="60"/>
      <c r="L1030" s="61"/>
      <c r="M1030" s="61"/>
      <c r="N1030" s="61"/>
      <c r="O1030" s="61"/>
      <c r="P1030" s="61"/>
      <c r="Q1030" s="61"/>
      <c r="R1030" s="61"/>
      <c r="S1030" s="61"/>
      <c r="T1030" s="61"/>
      <c r="U1030" s="61"/>
      <c r="V1030" s="61"/>
      <c r="W1030" s="61"/>
      <c r="X1030" s="61"/>
      <c r="Y1030" s="61"/>
      <c r="Z1030" s="61"/>
      <c r="AA1030" s="61"/>
      <c r="AB1030" s="61"/>
      <c r="AC1030" s="61"/>
      <c r="AD1030" s="61"/>
      <c r="AE1030" s="61"/>
      <c r="AF1030" s="61"/>
      <c r="AG1030" s="61"/>
      <c r="AH1030" s="61"/>
      <c r="AI1030" s="61"/>
      <c r="AJ1030" s="61"/>
      <c r="AK1030" s="61"/>
      <c r="AL1030" s="61"/>
      <c r="AM1030" s="61"/>
      <c r="AN1030" s="61"/>
      <c r="AO1030" s="61"/>
      <c r="AP1030" s="61"/>
      <c r="AQ1030" s="61"/>
      <c r="AR1030" s="49">
        <f t="shared" si="586"/>
        <v>0</v>
      </c>
      <c r="AT1030" s="46"/>
      <c r="AU1030" s="46"/>
      <c r="AV1030" s="46"/>
      <c r="AW1030" s="46"/>
      <c r="AX1030" s="46"/>
      <c r="AY1030" s="46"/>
    </row>
    <row r="1031" spans="4:51" s="2" customFormat="1" ht="63">
      <c r="D1031" s="65">
        <v>70746</v>
      </c>
      <c r="E1031" s="48" t="s">
        <v>164</v>
      </c>
      <c r="F1031" s="49"/>
      <c r="G1031" s="49"/>
      <c r="H1031" s="49"/>
      <c r="I1031" s="49"/>
      <c r="J1031" s="49"/>
      <c r="K1031" s="50">
        <v>4319.7</v>
      </c>
      <c r="L1031" s="49">
        <v>745.2</v>
      </c>
      <c r="M1031" s="49">
        <v>1339.2</v>
      </c>
      <c r="N1031" s="49"/>
      <c r="O1031" s="49"/>
      <c r="P1031" s="49"/>
      <c r="Q1031" s="49"/>
      <c r="R1031" s="49"/>
      <c r="S1031" s="49"/>
      <c r="T1031" s="49"/>
      <c r="U1031" s="49"/>
      <c r="V1031" s="49"/>
      <c r="W1031" s="49">
        <v>400</v>
      </c>
      <c r="X1031" s="49"/>
      <c r="Y1031" s="49"/>
      <c r="Z1031" s="49"/>
      <c r="AA1031" s="49"/>
      <c r="AB1031" s="49"/>
      <c r="AC1031" s="49"/>
      <c r="AD1031" s="49">
        <v>500</v>
      </c>
      <c r="AE1031" s="49"/>
      <c r="AF1031" s="49"/>
      <c r="AG1031" s="49"/>
      <c r="AH1031" s="49"/>
      <c r="AI1031" s="49"/>
      <c r="AJ1031" s="49"/>
      <c r="AK1031" s="49"/>
      <c r="AL1031" s="49"/>
      <c r="AM1031" s="49"/>
      <c r="AN1031" s="49"/>
      <c r="AO1031" s="49"/>
      <c r="AP1031" s="49">
        <v>0</v>
      </c>
      <c r="AQ1031" s="49">
        <v>0</v>
      </c>
      <c r="AR1031" s="49">
        <f t="shared" si="586"/>
        <v>7304.099999999999</v>
      </c>
      <c r="AS1031" s="1"/>
      <c r="AT1031" s="46">
        <f>K1031/12</f>
        <v>359.97499999999997</v>
      </c>
      <c r="AU1031" s="46">
        <f>L1031/12</f>
        <v>62.1</v>
      </c>
      <c r="AV1031" s="46">
        <f>M1031/12</f>
        <v>111.60000000000001</v>
      </c>
      <c r="AW1031" s="46"/>
      <c r="AX1031" s="46"/>
      <c r="AY1031" s="46"/>
    </row>
    <row r="1032" spans="4:51" s="1" customFormat="1" ht="15.75" hidden="1">
      <c r="D1032" s="51"/>
      <c r="E1032" s="52" t="s">
        <v>22</v>
      </c>
      <c r="F1032" s="49"/>
      <c r="G1032" s="49"/>
      <c r="H1032" s="49"/>
      <c r="I1032" s="49"/>
      <c r="J1032" s="49"/>
      <c r="K1032" s="53">
        <f>ROUND((K1031*K$2/100),1)</f>
        <v>907.1</v>
      </c>
      <c r="L1032" s="53">
        <f>ROUND((L1031*L$2/100),1)</f>
        <v>152</v>
      </c>
      <c r="M1032" s="53"/>
      <c r="N1032" s="53">
        <f>ROUND((N1031*N$2/100),1)</f>
        <v>0</v>
      </c>
      <c r="O1032" s="53">
        <f>ROUND((O1031*O$2/100),1)</f>
        <v>0</v>
      </c>
      <c r="P1032" s="54">
        <f aca="true" t="shared" si="611" ref="P1032:AQ1032">ROUND((P1031*P$2/100),1)</f>
        <v>0</v>
      </c>
      <c r="Q1032" s="53">
        <f t="shared" si="611"/>
        <v>0</v>
      </c>
      <c r="R1032" s="53">
        <f t="shared" si="611"/>
        <v>0</v>
      </c>
      <c r="S1032" s="54">
        <f t="shared" si="611"/>
        <v>0</v>
      </c>
      <c r="T1032" s="53">
        <f t="shared" si="611"/>
        <v>0</v>
      </c>
      <c r="U1032" s="53">
        <f t="shared" si="611"/>
        <v>0</v>
      </c>
      <c r="V1032" s="53"/>
      <c r="W1032" s="53"/>
      <c r="X1032" s="54">
        <f t="shared" si="611"/>
        <v>0</v>
      </c>
      <c r="Y1032" s="53">
        <f t="shared" si="611"/>
        <v>0</v>
      </c>
      <c r="Z1032" s="54">
        <f t="shared" si="611"/>
        <v>0</v>
      </c>
      <c r="AA1032" s="54">
        <f t="shared" si="611"/>
        <v>0</v>
      </c>
      <c r="AB1032" s="54">
        <f t="shared" si="611"/>
        <v>0</v>
      </c>
      <c r="AC1032" s="54">
        <f t="shared" si="611"/>
        <v>0</v>
      </c>
      <c r="AD1032" s="53">
        <f t="shared" si="611"/>
        <v>259.5</v>
      </c>
      <c r="AE1032" s="54">
        <f t="shared" si="611"/>
        <v>0</v>
      </c>
      <c r="AF1032" s="54">
        <f t="shared" si="611"/>
        <v>0</v>
      </c>
      <c r="AG1032" s="54">
        <f t="shared" si="611"/>
        <v>0</v>
      </c>
      <c r="AH1032" s="54">
        <f t="shared" si="611"/>
        <v>0</v>
      </c>
      <c r="AI1032" s="54">
        <f t="shared" si="611"/>
        <v>0</v>
      </c>
      <c r="AJ1032" s="54"/>
      <c r="AK1032" s="54"/>
      <c r="AL1032" s="54"/>
      <c r="AM1032" s="54"/>
      <c r="AN1032" s="54"/>
      <c r="AO1032" s="54"/>
      <c r="AP1032" s="54">
        <f t="shared" si="611"/>
        <v>0</v>
      </c>
      <c r="AQ1032" s="54">
        <f t="shared" si="611"/>
        <v>0</v>
      </c>
      <c r="AR1032" s="49">
        <f t="shared" si="586"/>
        <v>1318.6</v>
      </c>
      <c r="AS1032" s="1" t="b">
        <f>SUM(K1031:AQ1031)=AR1031</f>
        <v>1</v>
      </c>
      <c r="AT1032" s="46"/>
      <c r="AU1032" s="46"/>
      <c r="AV1032" s="46"/>
      <c r="AW1032" s="46"/>
      <c r="AX1032" s="46"/>
      <c r="AY1032" s="46"/>
    </row>
    <row r="1033" spans="4:51" s="1" customFormat="1" ht="15.75" hidden="1">
      <c r="D1033" s="51"/>
      <c r="E1033" s="52" t="s">
        <v>23</v>
      </c>
      <c r="F1033" s="49"/>
      <c r="G1033" s="49"/>
      <c r="H1033" s="49"/>
      <c r="I1033" s="49"/>
      <c r="J1033" s="49"/>
      <c r="K1033" s="53">
        <f>ROUND((K1031*K$3/100),1)</f>
        <v>1390.9</v>
      </c>
      <c r="L1033" s="53">
        <f>ROUND((L1031*L$3/100),1)</f>
        <v>259.3</v>
      </c>
      <c r="M1033" s="53"/>
      <c r="N1033" s="53">
        <f>ROUND((N1031*N$3/100),1)</f>
        <v>0</v>
      </c>
      <c r="O1033" s="53">
        <f>ROUND((O1031*O$3/100),1)</f>
        <v>0</v>
      </c>
      <c r="P1033" s="54">
        <f aca="true" t="shared" si="612" ref="P1033:AQ1033">ROUND((P1031*P$3/100),1)</f>
        <v>0</v>
      </c>
      <c r="Q1033" s="53">
        <f t="shared" si="612"/>
        <v>0</v>
      </c>
      <c r="R1033" s="53">
        <f t="shared" si="612"/>
        <v>0</v>
      </c>
      <c r="S1033" s="54">
        <f t="shared" si="612"/>
        <v>0</v>
      </c>
      <c r="T1033" s="53">
        <f t="shared" si="612"/>
        <v>0</v>
      </c>
      <c r="U1033" s="53">
        <f t="shared" si="612"/>
        <v>0</v>
      </c>
      <c r="V1033" s="53"/>
      <c r="W1033" s="53"/>
      <c r="X1033" s="54">
        <f t="shared" si="612"/>
        <v>0</v>
      </c>
      <c r="Y1033" s="53">
        <f t="shared" si="612"/>
        <v>0</v>
      </c>
      <c r="Z1033" s="54">
        <f t="shared" si="612"/>
        <v>0</v>
      </c>
      <c r="AA1033" s="54">
        <f t="shared" si="612"/>
        <v>0</v>
      </c>
      <c r="AB1033" s="54">
        <f t="shared" si="612"/>
        <v>0</v>
      </c>
      <c r="AC1033" s="54">
        <f t="shared" si="612"/>
        <v>0</v>
      </c>
      <c r="AD1033" s="53">
        <f t="shared" si="612"/>
        <v>86</v>
      </c>
      <c r="AE1033" s="54">
        <f t="shared" si="612"/>
        <v>0</v>
      </c>
      <c r="AF1033" s="54">
        <f t="shared" si="612"/>
        <v>0</v>
      </c>
      <c r="AG1033" s="54">
        <f t="shared" si="612"/>
        <v>0</v>
      </c>
      <c r="AH1033" s="54">
        <f t="shared" si="612"/>
        <v>0</v>
      </c>
      <c r="AI1033" s="54">
        <f t="shared" si="612"/>
        <v>0</v>
      </c>
      <c r="AJ1033" s="54"/>
      <c r="AK1033" s="54"/>
      <c r="AL1033" s="54"/>
      <c r="AM1033" s="54"/>
      <c r="AN1033" s="54"/>
      <c r="AO1033" s="54"/>
      <c r="AP1033" s="54">
        <f t="shared" si="612"/>
        <v>0</v>
      </c>
      <c r="AQ1033" s="54">
        <f t="shared" si="612"/>
        <v>0</v>
      </c>
      <c r="AR1033" s="49">
        <f t="shared" si="586"/>
        <v>1736.2</v>
      </c>
      <c r="AT1033" s="46"/>
      <c r="AU1033" s="46"/>
      <c r="AV1033" s="46"/>
      <c r="AW1033" s="46"/>
      <c r="AX1033" s="46"/>
      <c r="AY1033" s="46"/>
    </row>
    <row r="1034" spans="4:51" s="1" customFormat="1" ht="15.75" hidden="1">
      <c r="D1034" s="51"/>
      <c r="E1034" s="52" t="s">
        <v>24</v>
      </c>
      <c r="F1034" s="49"/>
      <c r="G1034" s="49"/>
      <c r="H1034" s="49"/>
      <c r="I1034" s="49"/>
      <c r="J1034" s="49"/>
      <c r="K1034" s="53">
        <f>ROUND((K1031*K$4/100),1)</f>
        <v>825.1</v>
      </c>
      <c r="L1034" s="53">
        <f>ROUND((L1031*L$4/100),1)</f>
        <v>137.9</v>
      </c>
      <c r="M1034" s="53"/>
      <c r="N1034" s="53">
        <f>ROUND((N1031*N$4/100),1)</f>
        <v>0</v>
      </c>
      <c r="O1034" s="53">
        <f>ROUND((O1031*O$4/100),1)</f>
        <v>0</v>
      </c>
      <c r="P1034" s="54">
        <f>ROUND((P1031*P$4/100),1)</f>
        <v>0</v>
      </c>
      <c r="Q1034" s="53">
        <f aca="true" t="shared" si="613" ref="Q1034:AQ1034">ROUND((Q1031*Q$4/100),1)</f>
        <v>0</v>
      </c>
      <c r="R1034" s="53">
        <f t="shared" si="613"/>
        <v>0</v>
      </c>
      <c r="S1034" s="54">
        <f t="shared" si="613"/>
        <v>0</v>
      </c>
      <c r="T1034" s="53">
        <f t="shared" si="613"/>
        <v>0</v>
      </c>
      <c r="U1034" s="53">
        <f t="shared" si="613"/>
        <v>0</v>
      </c>
      <c r="V1034" s="53"/>
      <c r="W1034" s="53"/>
      <c r="X1034" s="54">
        <f t="shared" si="613"/>
        <v>0</v>
      </c>
      <c r="Y1034" s="53">
        <f t="shared" si="613"/>
        <v>0</v>
      </c>
      <c r="Z1034" s="54">
        <f t="shared" si="613"/>
        <v>0</v>
      </c>
      <c r="AA1034" s="54">
        <f t="shared" si="613"/>
        <v>0</v>
      </c>
      <c r="AB1034" s="54">
        <f t="shared" si="613"/>
        <v>0</v>
      </c>
      <c r="AC1034" s="54">
        <f t="shared" si="613"/>
        <v>0</v>
      </c>
      <c r="AD1034" s="53">
        <f t="shared" si="613"/>
        <v>50.5</v>
      </c>
      <c r="AE1034" s="54">
        <f t="shared" si="613"/>
        <v>0</v>
      </c>
      <c r="AF1034" s="54">
        <f t="shared" si="613"/>
        <v>0</v>
      </c>
      <c r="AG1034" s="54">
        <f t="shared" si="613"/>
        <v>0</v>
      </c>
      <c r="AH1034" s="54">
        <f t="shared" si="613"/>
        <v>0</v>
      </c>
      <c r="AI1034" s="54">
        <f t="shared" si="613"/>
        <v>0</v>
      </c>
      <c r="AJ1034" s="54"/>
      <c r="AK1034" s="54"/>
      <c r="AL1034" s="54"/>
      <c r="AM1034" s="54"/>
      <c r="AN1034" s="54"/>
      <c r="AO1034" s="54"/>
      <c r="AP1034" s="54">
        <f t="shared" si="613"/>
        <v>0</v>
      </c>
      <c r="AQ1034" s="54">
        <f t="shared" si="613"/>
        <v>0</v>
      </c>
      <c r="AR1034" s="49">
        <f t="shared" si="586"/>
        <v>1013.5</v>
      </c>
      <c r="AT1034" s="46"/>
      <c r="AU1034" s="46"/>
      <c r="AV1034" s="46"/>
      <c r="AW1034" s="46"/>
      <c r="AX1034" s="46"/>
      <c r="AY1034" s="46"/>
    </row>
    <row r="1035" spans="4:51" s="1" customFormat="1" ht="15.75" hidden="1">
      <c r="D1035" s="51" t="s">
        <v>25</v>
      </c>
      <c r="E1035" s="52" t="s">
        <v>26</v>
      </c>
      <c r="F1035" s="49"/>
      <c r="G1035" s="49"/>
      <c r="H1035" s="49"/>
      <c r="I1035" s="49"/>
      <c r="J1035" s="49"/>
      <c r="K1035" s="53">
        <f>K1031-K1032-K1033-K1034</f>
        <v>1196.6</v>
      </c>
      <c r="L1035" s="53">
        <f>L1031-L1032-L1033-L1034</f>
        <v>196.00000000000003</v>
      </c>
      <c r="M1035" s="53"/>
      <c r="N1035" s="53">
        <f>N1031-N1032-N1033-N1034</f>
        <v>0</v>
      </c>
      <c r="O1035" s="53">
        <f>O1031-O1032-O1033-O1034</f>
        <v>0</v>
      </c>
      <c r="P1035" s="54">
        <f aca="true" t="shared" si="614" ref="P1035:AQ1035">P1031-P1032-P1033-P1034</f>
        <v>0</v>
      </c>
      <c r="Q1035" s="53">
        <f t="shared" si="614"/>
        <v>0</v>
      </c>
      <c r="R1035" s="53">
        <f t="shared" si="614"/>
        <v>0</v>
      </c>
      <c r="S1035" s="54">
        <f t="shared" si="614"/>
        <v>0</v>
      </c>
      <c r="T1035" s="53">
        <f t="shared" si="614"/>
        <v>0</v>
      </c>
      <c r="U1035" s="53">
        <f t="shared" si="614"/>
        <v>0</v>
      </c>
      <c r="V1035" s="53"/>
      <c r="W1035" s="53"/>
      <c r="X1035" s="54">
        <f t="shared" si="614"/>
        <v>0</v>
      </c>
      <c r="Y1035" s="53">
        <f t="shared" si="614"/>
        <v>0</v>
      </c>
      <c r="Z1035" s="54">
        <f t="shared" si="614"/>
        <v>0</v>
      </c>
      <c r="AA1035" s="54">
        <f t="shared" si="614"/>
        <v>0</v>
      </c>
      <c r="AB1035" s="54">
        <f t="shared" si="614"/>
        <v>0</v>
      </c>
      <c r="AC1035" s="54">
        <f t="shared" si="614"/>
        <v>0</v>
      </c>
      <c r="AD1035" s="53">
        <f t="shared" si="614"/>
        <v>104</v>
      </c>
      <c r="AE1035" s="54">
        <f t="shared" si="614"/>
        <v>0</v>
      </c>
      <c r="AF1035" s="54">
        <f t="shared" si="614"/>
        <v>0</v>
      </c>
      <c r="AG1035" s="54">
        <f t="shared" si="614"/>
        <v>0</v>
      </c>
      <c r="AH1035" s="54">
        <f t="shared" si="614"/>
        <v>0</v>
      </c>
      <c r="AI1035" s="54">
        <f t="shared" si="614"/>
        <v>0</v>
      </c>
      <c r="AJ1035" s="54"/>
      <c r="AK1035" s="54"/>
      <c r="AL1035" s="54"/>
      <c r="AM1035" s="54"/>
      <c r="AN1035" s="54"/>
      <c r="AO1035" s="54"/>
      <c r="AP1035" s="54">
        <f t="shared" si="614"/>
        <v>0</v>
      </c>
      <c r="AQ1035" s="54">
        <f t="shared" si="614"/>
        <v>0</v>
      </c>
      <c r="AR1035" s="49">
        <f t="shared" si="586"/>
        <v>1496.6</v>
      </c>
      <c r="AT1035" s="46"/>
      <c r="AU1035" s="46"/>
      <c r="AV1035" s="46"/>
      <c r="AW1035" s="46"/>
      <c r="AX1035" s="46"/>
      <c r="AY1035" s="46"/>
    </row>
    <row r="1036" spans="4:51" s="1" customFormat="1" ht="15.75" hidden="1">
      <c r="D1036" s="41"/>
      <c r="E1036" s="49"/>
      <c r="F1036" s="49"/>
      <c r="G1036" s="49"/>
      <c r="H1036" s="49"/>
      <c r="I1036" s="49"/>
      <c r="J1036" s="49"/>
      <c r="K1036" s="60"/>
      <c r="L1036" s="61"/>
      <c r="M1036" s="61"/>
      <c r="N1036" s="61"/>
      <c r="O1036" s="61"/>
      <c r="P1036" s="61"/>
      <c r="Q1036" s="61"/>
      <c r="R1036" s="61"/>
      <c r="S1036" s="61"/>
      <c r="T1036" s="61"/>
      <c r="U1036" s="61"/>
      <c r="V1036" s="61"/>
      <c r="W1036" s="61"/>
      <c r="X1036" s="61"/>
      <c r="Y1036" s="61"/>
      <c r="Z1036" s="61"/>
      <c r="AA1036" s="61"/>
      <c r="AB1036" s="61"/>
      <c r="AC1036" s="61"/>
      <c r="AD1036" s="61"/>
      <c r="AE1036" s="61"/>
      <c r="AF1036" s="61"/>
      <c r="AG1036" s="61"/>
      <c r="AH1036" s="61"/>
      <c r="AI1036" s="61"/>
      <c r="AJ1036" s="61"/>
      <c r="AK1036" s="61"/>
      <c r="AL1036" s="61"/>
      <c r="AM1036" s="61"/>
      <c r="AN1036" s="61"/>
      <c r="AO1036" s="61"/>
      <c r="AP1036" s="61"/>
      <c r="AQ1036" s="61"/>
      <c r="AR1036" s="49">
        <f t="shared" si="586"/>
        <v>0</v>
      </c>
      <c r="AT1036" s="46"/>
      <c r="AU1036" s="46"/>
      <c r="AV1036" s="46"/>
      <c r="AW1036" s="46"/>
      <c r="AX1036" s="46"/>
      <c r="AY1036" s="46"/>
    </row>
    <row r="1037" spans="4:51" s="1" customFormat="1" ht="6" customHeight="1" hidden="1">
      <c r="D1037" s="41"/>
      <c r="E1037" s="49"/>
      <c r="F1037" s="49"/>
      <c r="G1037" s="49"/>
      <c r="H1037" s="49"/>
      <c r="I1037" s="49"/>
      <c r="J1037" s="49"/>
      <c r="K1037" s="60"/>
      <c r="L1037" s="61"/>
      <c r="M1037" s="61"/>
      <c r="N1037" s="61"/>
      <c r="O1037" s="61"/>
      <c r="P1037" s="61"/>
      <c r="Q1037" s="61"/>
      <c r="R1037" s="61"/>
      <c r="S1037" s="61"/>
      <c r="T1037" s="61"/>
      <c r="U1037" s="61"/>
      <c r="V1037" s="61"/>
      <c r="W1037" s="61"/>
      <c r="X1037" s="61"/>
      <c r="Y1037" s="61"/>
      <c r="Z1037" s="61"/>
      <c r="AA1037" s="61"/>
      <c r="AB1037" s="61"/>
      <c r="AC1037" s="61"/>
      <c r="AD1037" s="61"/>
      <c r="AE1037" s="61"/>
      <c r="AF1037" s="61"/>
      <c r="AG1037" s="61"/>
      <c r="AH1037" s="61"/>
      <c r="AI1037" s="61"/>
      <c r="AJ1037" s="61"/>
      <c r="AK1037" s="61"/>
      <c r="AL1037" s="61"/>
      <c r="AM1037" s="61"/>
      <c r="AN1037" s="61"/>
      <c r="AO1037" s="61"/>
      <c r="AP1037" s="61"/>
      <c r="AQ1037" s="61"/>
      <c r="AR1037" s="49">
        <f t="shared" si="586"/>
        <v>0</v>
      </c>
      <c r="AT1037" s="46">
        <f>K1037/12</f>
        <v>0</v>
      </c>
      <c r="AU1037" s="46">
        <f>L1037/12</f>
        <v>0</v>
      </c>
      <c r="AV1037" s="46">
        <f>M1037/12</f>
        <v>0</v>
      </c>
      <c r="AW1037" s="46"/>
      <c r="AX1037" s="46"/>
      <c r="AY1037" s="46"/>
    </row>
    <row r="1038" spans="4:51" s="2" customFormat="1" ht="71.25" customHeight="1">
      <c r="D1038" s="65">
        <v>70747</v>
      </c>
      <c r="E1038" s="48" t="s">
        <v>165</v>
      </c>
      <c r="F1038" s="49"/>
      <c r="G1038" s="49"/>
      <c r="H1038" s="49"/>
      <c r="I1038" s="49"/>
      <c r="J1038" s="49"/>
      <c r="K1038" s="50">
        <v>4536.3</v>
      </c>
      <c r="L1038" s="49">
        <v>782.5</v>
      </c>
      <c r="M1038" s="49">
        <v>730</v>
      </c>
      <c r="N1038" s="49"/>
      <c r="O1038" s="49"/>
      <c r="P1038" s="49"/>
      <c r="Q1038" s="49"/>
      <c r="R1038" s="49"/>
      <c r="S1038" s="49"/>
      <c r="T1038" s="49"/>
      <c r="U1038" s="49">
        <v>0</v>
      </c>
      <c r="V1038" s="49"/>
      <c r="W1038" s="49">
        <v>185</v>
      </c>
      <c r="X1038" s="49"/>
      <c r="Y1038" s="49"/>
      <c r="Z1038" s="49"/>
      <c r="AA1038" s="49"/>
      <c r="AB1038" s="49"/>
      <c r="AC1038" s="49"/>
      <c r="AD1038" s="49">
        <v>175</v>
      </c>
      <c r="AE1038" s="49"/>
      <c r="AF1038" s="49"/>
      <c r="AG1038" s="49"/>
      <c r="AH1038" s="49"/>
      <c r="AI1038" s="49"/>
      <c r="AJ1038" s="49"/>
      <c r="AK1038" s="49"/>
      <c r="AL1038" s="49"/>
      <c r="AM1038" s="49"/>
      <c r="AN1038" s="49"/>
      <c r="AO1038" s="49"/>
      <c r="AP1038" s="49">
        <v>0</v>
      </c>
      <c r="AQ1038" s="49">
        <v>0</v>
      </c>
      <c r="AR1038" s="49">
        <f t="shared" si="586"/>
        <v>6408.8</v>
      </c>
      <c r="AS1038" s="1"/>
      <c r="AT1038" s="46">
        <f>K1038/12</f>
        <v>378.02500000000003</v>
      </c>
      <c r="AU1038" s="46">
        <f>L1038/12</f>
        <v>65.20833333333333</v>
      </c>
      <c r="AV1038" s="46">
        <f>M1038/12</f>
        <v>60.833333333333336</v>
      </c>
      <c r="AW1038" s="46"/>
      <c r="AX1038" s="46"/>
      <c r="AY1038" s="46"/>
    </row>
    <row r="1039" spans="4:51" s="1" customFormat="1" ht="15.75" hidden="1">
      <c r="D1039" s="51"/>
      <c r="E1039" s="52" t="s">
        <v>22</v>
      </c>
      <c r="F1039" s="49"/>
      <c r="G1039" s="49"/>
      <c r="H1039" s="49"/>
      <c r="I1039" s="49"/>
      <c r="J1039" s="49"/>
      <c r="K1039" s="53">
        <f>ROUND((K1038*K$2/100),1)</f>
        <v>952.6</v>
      </c>
      <c r="L1039" s="53">
        <f>ROUND((L1038*L$2/100),1)</f>
        <v>159.6</v>
      </c>
      <c r="M1039" s="53"/>
      <c r="N1039" s="53">
        <f>ROUND((N1038*N$2/100),1)</f>
        <v>0</v>
      </c>
      <c r="O1039" s="53">
        <f>ROUND((O1038*O$2/100),1)</f>
        <v>0</v>
      </c>
      <c r="P1039" s="54">
        <f aca="true" t="shared" si="615" ref="P1039:AQ1039">ROUND((P1038*P$2/100),1)</f>
        <v>0</v>
      </c>
      <c r="Q1039" s="53">
        <f t="shared" si="615"/>
        <v>0</v>
      </c>
      <c r="R1039" s="53">
        <f t="shared" si="615"/>
        <v>0</v>
      </c>
      <c r="S1039" s="54">
        <f t="shared" si="615"/>
        <v>0</v>
      </c>
      <c r="T1039" s="53">
        <f t="shared" si="615"/>
        <v>0</v>
      </c>
      <c r="U1039" s="54">
        <f t="shared" si="615"/>
        <v>0</v>
      </c>
      <c r="V1039" s="54"/>
      <c r="W1039" s="54"/>
      <c r="X1039" s="53">
        <f t="shared" si="615"/>
        <v>0</v>
      </c>
      <c r="Y1039" s="53">
        <f t="shared" si="615"/>
        <v>0</v>
      </c>
      <c r="Z1039" s="54">
        <f t="shared" si="615"/>
        <v>0</v>
      </c>
      <c r="AA1039" s="54">
        <f t="shared" si="615"/>
        <v>0</v>
      </c>
      <c r="AB1039" s="54">
        <f t="shared" si="615"/>
        <v>0</v>
      </c>
      <c r="AC1039" s="54">
        <f t="shared" si="615"/>
        <v>0</v>
      </c>
      <c r="AD1039" s="53">
        <f t="shared" si="615"/>
        <v>90.8</v>
      </c>
      <c r="AE1039" s="54">
        <f t="shared" si="615"/>
        <v>0</v>
      </c>
      <c r="AF1039" s="54">
        <f t="shared" si="615"/>
        <v>0</v>
      </c>
      <c r="AG1039" s="54">
        <f t="shared" si="615"/>
        <v>0</v>
      </c>
      <c r="AH1039" s="54">
        <f t="shared" si="615"/>
        <v>0</v>
      </c>
      <c r="AI1039" s="54">
        <f t="shared" si="615"/>
        <v>0</v>
      </c>
      <c r="AJ1039" s="54">
        <f t="shared" si="615"/>
        <v>0</v>
      </c>
      <c r="AK1039" s="54">
        <f t="shared" si="615"/>
        <v>0</v>
      </c>
      <c r="AL1039" s="54">
        <f t="shared" si="615"/>
        <v>0</v>
      </c>
      <c r="AM1039" s="54">
        <f t="shared" si="615"/>
        <v>0</v>
      </c>
      <c r="AN1039" s="54">
        <f t="shared" si="615"/>
        <v>0</v>
      </c>
      <c r="AO1039" s="54">
        <f t="shared" si="615"/>
        <v>0</v>
      </c>
      <c r="AP1039" s="54">
        <f t="shared" si="615"/>
        <v>0</v>
      </c>
      <c r="AQ1039" s="54">
        <f t="shared" si="615"/>
        <v>0</v>
      </c>
      <c r="AR1039" s="49">
        <f t="shared" si="586"/>
        <v>1203</v>
      </c>
      <c r="AS1039" s="1" t="b">
        <f>SUM(K1038:AQ1038)=AR1038</f>
        <v>1</v>
      </c>
      <c r="AT1039" s="46"/>
      <c r="AU1039" s="46"/>
      <c r="AV1039" s="46"/>
      <c r="AW1039" s="46"/>
      <c r="AX1039" s="46"/>
      <c r="AY1039" s="46"/>
    </row>
    <row r="1040" spans="4:51" s="1" customFormat="1" ht="15.75" hidden="1">
      <c r="D1040" s="51"/>
      <c r="E1040" s="52" t="s">
        <v>23</v>
      </c>
      <c r="F1040" s="49"/>
      <c r="G1040" s="49"/>
      <c r="H1040" s="49"/>
      <c r="I1040" s="49"/>
      <c r="J1040" s="49"/>
      <c r="K1040" s="53">
        <f>ROUND((K1038*K$3/100),1)</f>
        <v>1460.7</v>
      </c>
      <c r="L1040" s="53">
        <f>ROUND((L1038*L$3/100),1)</f>
        <v>272.3</v>
      </c>
      <c r="M1040" s="53"/>
      <c r="N1040" s="53">
        <f>ROUND((N1038*N$3/100),1)</f>
        <v>0</v>
      </c>
      <c r="O1040" s="53">
        <f>ROUND((O1038*O$3/100),1)</f>
        <v>0</v>
      </c>
      <c r="P1040" s="54">
        <f aca="true" t="shared" si="616" ref="P1040:AQ1040">ROUND((P1038*P$3/100),1)</f>
        <v>0</v>
      </c>
      <c r="Q1040" s="53">
        <f t="shared" si="616"/>
        <v>0</v>
      </c>
      <c r="R1040" s="53">
        <f t="shared" si="616"/>
        <v>0</v>
      </c>
      <c r="S1040" s="54">
        <f t="shared" si="616"/>
        <v>0</v>
      </c>
      <c r="T1040" s="53">
        <f t="shared" si="616"/>
        <v>0</v>
      </c>
      <c r="U1040" s="54">
        <f t="shared" si="616"/>
        <v>0</v>
      </c>
      <c r="V1040" s="54"/>
      <c r="W1040" s="54"/>
      <c r="X1040" s="53">
        <f t="shared" si="616"/>
        <v>0</v>
      </c>
      <c r="Y1040" s="53">
        <f t="shared" si="616"/>
        <v>0</v>
      </c>
      <c r="Z1040" s="54">
        <f t="shared" si="616"/>
        <v>0</v>
      </c>
      <c r="AA1040" s="54">
        <f t="shared" si="616"/>
        <v>0</v>
      </c>
      <c r="AB1040" s="54">
        <f t="shared" si="616"/>
        <v>0</v>
      </c>
      <c r="AC1040" s="54">
        <f t="shared" si="616"/>
        <v>0</v>
      </c>
      <c r="AD1040" s="53">
        <f t="shared" si="616"/>
        <v>30.1</v>
      </c>
      <c r="AE1040" s="54">
        <f t="shared" si="616"/>
        <v>0</v>
      </c>
      <c r="AF1040" s="54">
        <f t="shared" si="616"/>
        <v>0</v>
      </c>
      <c r="AG1040" s="54">
        <f t="shared" si="616"/>
        <v>0</v>
      </c>
      <c r="AH1040" s="54">
        <f t="shared" si="616"/>
        <v>0</v>
      </c>
      <c r="AI1040" s="54">
        <f t="shared" si="616"/>
        <v>0</v>
      </c>
      <c r="AJ1040" s="54">
        <f t="shared" si="616"/>
        <v>0</v>
      </c>
      <c r="AK1040" s="54">
        <f t="shared" si="616"/>
        <v>0</v>
      </c>
      <c r="AL1040" s="54">
        <f t="shared" si="616"/>
        <v>0</v>
      </c>
      <c r="AM1040" s="54">
        <f t="shared" si="616"/>
        <v>0</v>
      </c>
      <c r="AN1040" s="54">
        <f t="shared" si="616"/>
        <v>0</v>
      </c>
      <c r="AO1040" s="54">
        <f t="shared" si="616"/>
        <v>0</v>
      </c>
      <c r="AP1040" s="54">
        <f t="shared" si="616"/>
        <v>0</v>
      </c>
      <c r="AQ1040" s="54">
        <f t="shared" si="616"/>
        <v>0</v>
      </c>
      <c r="AR1040" s="49">
        <f t="shared" si="586"/>
        <v>1763.1</v>
      </c>
      <c r="AT1040" s="46"/>
      <c r="AU1040" s="46"/>
      <c r="AV1040" s="46"/>
      <c r="AW1040" s="46"/>
      <c r="AX1040" s="46"/>
      <c r="AY1040" s="46"/>
    </row>
    <row r="1041" spans="4:51" s="1" customFormat="1" ht="15.75" hidden="1">
      <c r="D1041" s="51"/>
      <c r="E1041" s="52" t="s">
        <v>24</v>
      </c>
      <c r="F1041" s="49"/>
      <c r="G1041" s="49"/>
      <c r="H1041" s="49"/>
      <c r="I1041" s="49"/>
      <c r="J1041" s="49"/>
      <c r="K1041" s="53">
        <f>ROUND((K1038*K$4/100),1)</f>
        <v>866.4</v>
      </c>
      <c r="L1041" s="53">
        <f>ROUND((L1038*L$4/100),1)</f>
        <v>144.8</v>
      </c>
      <c r="M1041" s="53"/>
      <c r="N1041" s="53">
        <f>ROUND((N1038*N$4/100),1)</f>
        <v>0</v>
      </c>
      <c r="O1041" s="53">
        <f>ROUND((O1038*O$4/100),1)</f>
        <v>0</v>
      </c>
      <c r="P1041" s="54">
        <f aca="true" t="shared" si="617" ref="P1041:AQ1041">ROUND((P1038*P$4/100),1)</f>
        <v>0</v>
      </c>
      <c r="Q1041" s="53">
        <f t="shared" si="617"/>
        <v>0</v>
      </c>
      <c r="R1041" s="53">
        <f t="shared" si="617"/>
        <v>0</v>
      </c>
      <c r="S1041" s="54">
        <f t="shared" si="617"/>
        <v>0</v>
      </c>
      <c r="T1041" s="53">
        <f t="shared" si="617"/>
        <v>0</v>
      </c>
      <c r="U1041" s="54">
        <f t="shared" si="617"/>
        <v>0</v>
      </c>
      <c r="V1041" s="54"/>
      <c r="W1041" s="54"/>
      <c r="X1041" s="53">
        <f t="shared" si="617"/>
        <v>0</v>
      </c>
      <c r="Y1041" s="53">
        <f t="shared" si="617"/>
        <v>0</v>
      </c>
      <c r="Z1041" s="54">
        <f t="shared" si="617"/>
        <v>0</v>
      </c>
      <c r="AA1041" s="54">
        <f t="shared" si="617"/>
        <v>0</v>
      </c>
      <c r="AB1041" s="54">
        <f t="shared" si="617"/>
        <v>0</v>
      </c>
      <c r="AC1041" s="54">
        <f t="shared" si="617"/>
        <v>0</v>
      </c>
      <c r="AD1041" s="53">
        <f t="shared" si="617"/>
        <v>17.7</v>
      </c>
      <c r="AE1041" s="54">
        <f t="shared" si="617"/>
        <v>0</v>
      </c>
      <c r="AF1041" s="54">
        <f t="shared" si="617"/>
        <v>0</v>
      </c>
      <c r="AG1041" s="54">
        <f t="shared" si="617"/>
        <v>0</v>
      </c>
      <c r="AH1041" s="54">
        <f t="shared" si="617"/>
        <v>0</v>
      </c>
      <c r="AI1041" s="54">
        <f t="shared" si="617"/>
        <v>0</v>
      </c>
      <c r="AJ1041" s="54">
        <f t="shared" si="617"/>
        <v>0</v>
      </c>
      <c r="AK1041" s="54">
        <f t="shared" si="617"/>
        <v>0</v>
      </c>
      <c r="AL1041" s="54">
        <f t="shared" si="617"/>
        <v>0</v>
      </c>
      <c r="AM1041" s="54">
        <f t="shared" si="617"/>
        <v>0</v>
      </c>
      <c r="AN1041" s="54">
        <f t="shared" si="617"/>
        <v>0</v>
      </c>
      <c r="AO1041" s="54">
        <f t="shared" si="617"/>
        <v>0</v>
      </c>
      <c r="AP1041" s="54">
        <f t="shared" si="617"/>
        <v>0</v>
      </c>
      <c r="AQ1041" s="54">
        <f t="shared" si="617"/>
        <v>0</v>
      </c>
      <c r="AR1041" s="49">
        <f t="shared" si="586"/>
        <v>1028.9</v>
      </c>
      <c r="AT1041" s="46"/>
      <c r="AU1041" s="46"/>
      <c r="AV1041" s="46"/>
      <c r="AW1041" s="46"/>
      <c r="AX1041" s="46"/>
      <c r="AY1041" s="46"/>
    </row>
    <row r="1042" spans="4:51" s="1" customFormat="1" ht="15.75" hidden="1">
      <c r="D1042" s="51" t="s">
        <v>25</v>
      </c>
      <c r="E1042" s="52" t="s">
        <v>26</v>
      </c>
      <c r="F1042" s="49"/>
      <c r="G1042" s="49"/>
      <c r="H1042" s="49"/>
      <c r="I1042" s="49"/>
      <c r="J1042" s="49"/>
      <c r="K1042" s="53">
        <f>K1038-K1039-K1040-K1041</f>
        <v>1256.6</v>
      </c>
      <c r="L1042" s="53">
        <f>L1038-L1039-L1040-L1041</f>
        <v>205.79999999999995</v>
      </c>
      <c r="M1042" s="53"/>
      <c r="N1042" s="53">
        <f>N1038-N1039-N1040-N1041</f>
        <v>0</v>
      </c>
      <c r="O1042" s="53">
        <f>O1038-O1039-O1040-O1041</f>
        <v>0</v>
      </c>
      <c r="P1042" s="54">
        <f aca="true" t="shared" si="618" ref="P1042:AQ1042">P1038-P1039-P1040-P1041</f>
        <v>0</v>
      </c>
      <c r="Q1042" s="53">
        <f t="shared" si="618"/>
        <v>0</v>
      </c>
      <c r="R1042" s="53">
        <f t="shared" si="618"/>
        <v>0</v>
      </c>
      <c r="S1042" s="54">
        <f t="shared" si="618"/>
        <v>0</v>
      </c>
      <c r="T1042" s="53">
        <f t="shared" si="618"/>
        <v>0</v>
      </c>
      <c r="U1042" s="54">
        <f t="shared" si="618"/>
        <v>0</v>
      </c>
      <c r="V1042" s="54"/>
      <c r="W1042" s="54"/>
      <c r="X1042" s="53">
        <f t="shared" si="618"/>
        <v>0</v>
      </c>
      <c r="Y1042" s="53">
        <f t="shared" si="618"/>
        <v>0</v>
      </c>
      <c r="Z1042" s="54">
        <f t="shared" si="618"/>
        <v>0</v>
      </c>
      <c r="AA1042" s="54">
        <f t="shared" si="618"/>
        <v>0</v>
      </c>
      <c r="AB1042" s="54">
        <f t="shared" si="618"/>
        <v>0</v>
      </c>
      <c r="AC1042" s="54">
        <f t="shared" si="618"/>
        <v>0</v>
      </c>
      <c r="AD1042" s="53">
        <f t="shared" si="618"/>
        <v>36.400000000000006</v>
      </c>
      <c r="AE1042" s="54">
        <f t="shared" si="618"/>
        <v>0</v>
      </c>
      <c r="AF1042" s="54">
        <f t="shared" si="618"/>
        <v>0</v>
      </c>
      <c r="AG1042" s="54">
        <f t="shared" si="618"/>
        <v>0</v>
      </c>
      <c r="AH1042" s="54">
        <f t="shared" si="618"/>
        <v>0</v>
      </c>
      <c r="AI1042" s="54">
        <f t="shared" si="618"/>
        <v>0</v>
      </c>
      <c r="AJ1042" s="54">
        <f t="shared" si="618"/>
        <v>0</v>
      </c>
      <c r="AK1042" s="54">
        <f t="shared" si="618"/>
        <v>0</v>
      </c>
      <c r="AL1042" s="54">
        <f t="shared" si="618"/>
        <v>0</v>
      </c>
      <c r="AM1042" s="54">
        <f t="shared" si="618"/>
        <v>0</v>
      </c>
      <c r="AN1042" s="54">
        <f t="shared" si="618"/>
        <v>0</v>
      </c>
      <c r="AO1042" s="54">
        <f t="shared" si="618"/>
        <v>0</v>
      </c>
      <c r="AP1042" s="54">
        <f t="shared" si="618"/>
        <v>0</v>
      </c>
      <c r="AQ1042" s="54">
        <f t="shared" si="618"/>
        <v>0</v>
      </c>
      <c r="AR1042" s="49">
        <f t="shared" si="586"/>
        <v>1498.8</v>
      </c>
      <c r="AT1042" s="46"/>
      <c r="AU1042" s="46"/>
      <c r="AV1042" s="46"/>
      <c r="AW1042" s="46"/>
      <c r="AX1042" s="46"/>
      <c r="AY1042" s="46"/>
    </row>
    <row r="1043" spans="4:51" s="1" customFormat="1" ht="15.75" hidden="1">
      <c r="D1043" s="41"/>
      <c r="E1043" s="49"/>
      <c r="F1043" s="49"/>
      <c r="G1043" s="49"/>
      <c r="H1043" s="49"/>
      <c r="I1043" s="49"/>
      <c r="J1043" s="49"/>
      <c r="K1043" s="60"/>
      <c r="L1043" s="61"/>
      <c r="M1043" s="61"/>
      <c r="N1043" s="61"/>
      <c r="O1043" s="61"/>
      <c r="P1043" s="61"/>
      <c r="Q1043" s="61"/>
      <c r="R1043" s="61"/>
      <c r="S1043" s="61"/>
      <c r="T1043" s="61"/>
      <c r="U1043" s="61"/>
      <c r="V1043" s="61"/>
      <c r="W1043" s="61"/>
      <c r="X1043" s="61"/>
      <c r="Y1043" s="61"/>
      <c r="Z1043" s="61"/>
      <c r="AA1043" s="61"/>
      <c r="AB1043" s="61"/>
      <c r="AC1043" s="61"/>
      <c r="AD1043" s="61"/>
      <c r="AE1043" s="61"/>
      <c r="AF1043" s="61"/>
      <c r="AG1043" s="61"/>
      <c r="AH1043" s="61"/>
      <c r="AI1043" s="61"/>
      <c r="AJ1043" s="61"/>
      <c r="AK1043" s="61"/>
      <c r="AL1043" s="61"/>
      <c r="AM1043" s="61"/>
      <c r="AN1043" s="61"/>
      <c r="AO1043" s="61"/>
      <c r="AP1043" s="61"/>
      <c r="AQ1043" s="61"/>
      <c r="AR1043" s="49">
        <f t="shared" si="586"/>
        <v>0</v>
      </c>
      <c r="AT1043" s="46"/>
      <c r="AU1043" s="46"/>
      <c r="AV1043" s="46"/>
      <c r="AW1043" s="46"/>
      <c r="AX1043" s="46"/>
      <c r="AY1043" s="46"/>
    </row>
    <row r="1044" spans="4:51" s="1" customFormat="1" ht="0.75" customHeight="1" hidden="1">
      <c r="D1044" s="41"/>
      <c r="E1044" s="49"/>
      <c r="F1044" s="49"/>
      <c r="G1044" s="49"/>
      <c r="H1044" s="49"/>
      <c r="I1044" s="49"/>
      <c r="J1044" s="49"/>
      <c r="K1044" s="60"/>
      <c r="L1044" s="61"/>
      <c r="M1044" s="61"/>
      <c r="N1044" s="61"/>
      <c r="O1044" s="61"/>
      <c r="P1044" s="61"/>
      <c r="Q1044" s="61"/>
      <c r="R1044" s="61"/>
      <c r="S1044" s="61"/>
      <c r="T1044" s="61"/>
      <c r="U1044" s="61"/>
      <c r="V1044" s="61"/>
      <c r="W1044" s="61"/>
      <c r="X1044" s="61"/>
      <c r="Y1044" s="61"/>
      <c r="Z1044" s="61"/>
      <c r="AA1044" s="61"/>
      <c r="AB1044" s="61"/>
      <c r="AC1044" s="61"/>
      <c r="AD1044" s="61"/>
      <c r="AE1044" s="61"/>
      <c r="AF1044" s="61"/>
      <c r="AG1044" s="61"/>
      <c r="AH1044" s="61"/>
      <c r="AI1044" s="61"/>
      <c r="AJ1044" s="61"/>
      <c r="AK1044" s="61"/>
      <c r="AL1044" s="61"/>
      <c r="AM1044" s="61"/>
      <c r="AN1044" s="61"/>
      <c r="AO1044" s="61"/>
      <c r="AP1044" s="61"/>
      <c r="AQ1044" s="61"/>
      <c r="AR1044" s="49">
        <f t="shared" si="586"/>
        <v>0</v>
      </c>
      <c r="AT1044" s="46"/>
      <c r="AU1044" s="46"/>
      <c r="AV1044" s="46"/>
      <c r="AW1044" s="46"/>
      <c r="AX1044" s="46"/>
      <c r="AY1044" s="46"/>
    </row>
    <row r="1045" spans="4:51" s="2" customFormat="1" ht="47.25" hidden="1">
      <c r="D1045" s="65">
        <v>70749</v>
      </c>
      <c r="E1045" s="48" t="s">
        <v>166</v>
      </c>
      <c r="F1045" s="49"/>
      <c r="G1045" s="49"/>
      <c r="H1045" s="49"/>
      <c r="I1045" s="49"/>
      <c r="J1045" s="49"/>
      <c r="K1045" s="50"/>
      <c r="L1045" s="49"/>
      <c r="M1045" s="49"/>
      <c r="N1045" s="49"/>
      <c r="O1045" s="49"/>
      <c r="P1045" s="49"/>
      <c r="Q1045" s="49"/>
      <c r="R1045" s="49"/>
      <c r="S1045" s="49">
        <v>0</v>
      </c>
      <c r="T1045" s="49">
        <v>0</v>
      </c>
      <c r="U1045" s="49">
        <v>0</v>
      </c>
      <c r="V1045" s="49"/>
      <c r="W1045" s="49"/>
      <c r="X1045" s="49"/>
      <c r="Y1045" s="49"/>
      <c r="Z1045" s="49"/>
      <c r="AA1045" s="49"/>
      <c r="AB1045" s="49"/>
      <c r="AC1045" s="49"/>
      <c r="AD1045" s="49"/>
      <c r="AE1045" s="49"/>
      <c r="AF1045" s="49"/>
      <c r="AG1045" s="49"/>
      <c r="AH1045" s="49"/>
      <c r="AI1045" s="49"/>
      <c r="AJ1045" s="49">
        <v>0</v>
      </c>
      <c r="AK1045" s="49">
        <v>0</v>
      </c>
      <c r="AL1045" s="49">
        <v>0</v>
      </c>
      <c r="AM1045" s="49">
        <v>0</v>
      </c>
      <c r="AN1045" s="49">
        <v>0</v>
      </c>
      <c r="AO1045" s="49">
        <v>0</v>
      </c>
      <c r="AP1045" s="49">
        <v>0</v>
      </c>
      <c r="AQ1045" s="49">
        <v>0</v>
      </c>
      <c r="AR1045" s="49">
        <f t="shared" si="586"/>
        <v>0</v>
      </c>
      <c r="AS1045" s="1"/>
      <c r="AT1045" s="46"/>
      <c r="AU1045" s="46"/>
      <c r="AV1045" s="46"/>
      <c r="AW1045" s="46"/>
      <c r="AX1045" s="46"/>
      <c r="AY1045" s="46"/>
    </row>
    <row r="1046" spans="4:51" s="1" customFormat="1" ht="15.75" hidden="1">
      <c r="D1046" s="51"/>
      <c r="E1046" s="52" t="s">
        <v>22</v>
      </c>
      <c r="F1046" s="49"/>
      <c r="G1046" s="49"/>
      <c r="H1046" s="49"/>
      <c r="I1046" s="49"/>
      <c r="J1046" s="49"/>
      <c r="K1046" s="53">
        <f>ROUND((K1045*K$2/100),1)</f>
        <v>0</v>
      </c>
      <c r="L1046" s="53">
        <f>ROUND((L1045*L$2/100),1)</f>
        <v>0</v>
      </c>
      <c r="M1046" s="53"/>
      <c r="N1046" s="53">
        <f>ROUND((N1045*N$2/100),1)</f>
        <v>0</v>
      </c>
      <c r="O1046" s="53">
        <f>ROUND((O1045*O$2/100),1)</f>
        <v>0</v>
      </c>
      <c r="P1046" s="54">
        <f aca="true" t="shared" si="619" ref="P1046:AQ1046">ROUND((P1045*P$2/100),1)</f>
        <v>0</v>
      </c>
      <c r="Q1046" s="53">
        <f t="shared" si="619"/>
        <v>0</v>
      </c>
      <c r="R1046" s="53">
        <f t="shared" si="619"/>
        <v>0</v>
      </c>
      <c r="S1046" s="54">
        <f t="shared" si="619"/>
        <v>0</v>
      </c>
      <c r="T1046" s="54">
        <f t="shared" si="619"/>
        <v>0</v>
      </c>
      <c r="U1046" s="54">
        <f t="shared" si="619"/>
        <v>0</v>
      </c>
      <c r="V1046" s="54"/>
      <c r="W1046" s="54"/>
      <c r="X1046" s="54">
        <f t="shared" si="619"/>
        <v>0</v>
      </c>
      <c r="Y1046" s="54">
        <f t="shared" si="619"/>
        <v>0</v>
      </c>
      <c r="Z1046" s="54">
        <f t="shared" si="619"/>
        <v>0</v>
      </c>
      <c r="AA1046" s="54">
        <f t="shared" si="619"/>
        <v>0</v>
      </c>
      <c r="AB1046" s="54">
        <f t="shared" si="619"/>
        <v>0</v>
      </c>
      <c r="AC1046" s="54">
        <f t="shared" si="619"/>
        <v>0</v>
      </c>
      <c r="AD1046" s="53">
        <f t="shared" si="619"/>
        <v>0</v>
      </c>
      <c r="AE1046" s="54">
        <f t="shared" si="619"/>
        <v>0</v>
      </c>
      <c r="AF1046" s="54">
        <f t="shared" si="619"/>
        <v>0</v>
      </c>
      <c r="AG1046" s="54">
        <f t="shared" si="619"/>
        <v>0</v>
      </c>
      <c r="AH1046" s="54">
        <f t="shared" si="619"/>
        <v>0</v>
      </c>
      <c r="AI1046" s="54">
        <f t="shared" si="619"/>
        <v>0</v>
      </c>
      <c r="AJ1046" s="54">
        <f t="shared" si="619"/>
        <v>0</v>
      </c>
      <c r="AK1046" s="54">
        <f t="shared" si="619"/>
        <v>0</v>
      </c>
      <c r="AL1046" s="54">
        <f t="shared" si="619"/>
        <v>0</v>
      </c>
      <c r="AM1046" s="54">
        <f t="shared" si="619"/>
        <v>0</v>
      </c>
      <c r="AN1046" s="54">
        <f t="shared" si="619"/>
        <v>0</v>
      </c>
      <c r="AO1046" s="54">
        <f t="shared" si="619"/>
        <v>0</v>
      </c>
      <c r="AP1046" s="54">
        <f t="shared" si="619"/>
        <v>0</v>
      </c>
      <c r="AQ1046" s="54">
        <f t="shared" si="619"/>
        <v>0</v>
      </c>
      <c r="AR1046" s="49">
        <f t="shared" si="586"/>
        <v>0</v>
      </c>
      <c r="AS1046" s="1" t="b">
        <f>SUM(K1045:AQ1045)=AR1045</f>
        <v>1</v>
      </c>
      <c r="AT1046" s="46"/>
      <c r="AU1046" s="46"/>
      <c r="AV1046" s="46"/>
      <c r="AW1046" s="46"/>
      <c r="AX1046" s="46"/>
      <c r="AY1046" s="46"/>
    </row>
    <row r="1047" spans="4:51" s="1" customFormat="1" ht="15.75" hidden="1">
      <c r="D1047" s="51"/>
      <c r="E1047" s="52" t="s">
        <v>23</v>
      </c>
      <c r="F1047" s="49"/>
      <c r="G1047" s="49"/>
      <c r="H1047" s="49"/>
      <c r="I1047" s="49"/>
      <c r="J1047" s="49"/>
      <c r="K1047" s="53">
        <f>ROUND((K1045*K$3/100),1)</f>
        <v>0</v>
      </c>
      <c r="L1047" s="53">
        <f>ROUND((L1045*L$3/100),1)</f>
        <v>0</v>
      </c>
      <c r="M1047" s="53"/>
      <c r="N1047" s="53">
        <f>ROUND((N1045*N$3/100),1)</f>
        <v>0</v>
      </c>
      <c r="O1047" s="53">
        <f>ROUND((O1045*O$3/100),1)</f>
        <v>0</v>
      </c>
      <c r="P1047" s="54">
        <f aca="true" t="shared" si="620" ref="P1047:AQ1047">ROUND((P1045*P$3/100),1)</f>
        <v>0</v>
      </c>
      <c r="Q1047" s="53">
        <f t="shared" si="620"/>
        <v>0</v>
      </c>
      <c r="R1047" s="53">
        <f t="shared" si="620"/>
        <v>0</v>
      </c>
      <c r="S1047" s="54">
        <f t="shared" si="620"/>
        <v>0</v>
      </c>
      <c r="T1047" s="54">
        <f t="shared" si="620"/>
        <v>0</v>
      </c>
      <c r="U1047" s="54">
        <f t="shared" si="620"/>
        <v>0</v>
      </c>
      <c r="V1047" s="54"/>
      <c r="W1047" s="54"/>
      <c r="X1047" s="54">
        <f t="shared" si="620"/>
        <v>0</v>
      </c>
      <c r="Y1047" s="54">
        <f t="shared" si="620"/>
        <v>0</v>
      </c>
      <c r="Z1047" s="54">
        <f t="shared" si="620"/>
        <v>0</v>
      </c>
      <c r="AA1047" s="54">
        <f t="shared" si="620"/>
        <v>0</v>
      </c>
      <c r="AB1047" s="54">
        <f t="shared" si="620"/>
        <v>0</v>
      </c>
      <c r="AC1047" s="54">
        <f t="shared" si="620"/>
        <v>0</v>
      </c>
      <c r="AD1047" s="53">
        <f t="shared" si="620"/>
        <v>0</v>
      </c>
      <c r="AE1047" s="54">
        <f t="shared" si="620"/>
        <v>0</v>
      </c>
      <c r="AF1047" s="54">
        <f t="shared" si="620"/>
        <v>0</v>
      </c>
      <c r="AG1047" s="54">
        <f t="shared" si="620"/>
        <v>0</v>
      </c>
      <c r="AH1047" s="54">
        <f t="shared" si="620"/>
        <v>0</v>
      </c>
      <c r="AI1047" s="54">
        <f t="shared" si="620"/>
        <v>0</v>
      </c>
      <c r="AJ1047" s="54">
        <f t="shared" si="620"/>
        <v>0</v>
      </c>
      <c r="AK1047" s="54">
        <f t="shared" si="620"/>
        <v>0</v>
      </c>
      <c r="AL1047" s="54">
        <f t="shared" si="620"/>
        <v>0</v>
      </c>
      <c r="AM1047" s="54">
        <f t="shared" si="620"/>
        <v>0</v>
      </c>
      <c r="AN1047" s="54">
        <f t="shared" si="620"/>
        <v>0</v>
      </c>
      <c r="AO1047" s="54">
        <f t="shared" si="620"/>
        <v>0</v>
      </c>
      <c r="AP1047" s="54">
        <f t="shared" si="620"/>
        <v>0</v>
      </c>
      <c r="AQ1047" s="54">
        <f t="shared" si="620"/>
        <v>0</v>
      </c>
      <c r="AR1047" s="49">
        <f t="shared" si="586"/>
        <v>0</v>
      </c>
      <c r="AT1047" s="46"/>
      <c r="AU1047" s="46"/>
      <c r="AV1047" s="46"/>
      <c r="AW1047" s="46"/>
      <c r="AX1047" s="46"/>
      <c r="AY1047" s="46"/>
    </row>
    <row r="1048" spans="4:51" s="1" customFormat="1" ht="15.75" hidden="1">
      <c r="D1048" s="51"/>
      <c r="E1048" s="52" t="s">
        <v>24</v>
      </c>
      <c r="F1048" s="49"/>
      <c r="G1048" s="49"/>
      <c r="H1048" s="49"/>
      <c r="I1048" s="49"/>
      <c r="J1048" s="49"/>
      <c r="K1048" s="53">
        <f>ROUND((K1045*K$4/100),1)</f>
        <v>0</v>
      </c>
      <c r="L1048" s="53">
        <f>ROUND((L1045*L$4/100),1)</f>
        <v>0</v>
      </c>
      <c r="M1048" s="53"/>
      <c r="N1048" s="53">
        <f>ROUND((N1045*N$4/100),1)</f>
        <v>0</v>
      </c>
      <c r="O1048" s="53">
        <f>ROUND((O1045*O$4/100),1)</f>
        <v>0</v>
      </c>
      <c r="P1048" s="54">
        <f aca="true" t="shared" si="621" ref="P1048:AQ1048">ROUND((P1045*P$4/100),1)</f>
        <v>0</v>
      </c>
      <c r="Q1048" s="53">
        <f t="shared" si="621"/>
        <v>0</v>
      </c>
      <c r="R1048" s="53">
        <f t="shared" si="621"/>
        <v>0</v>
      </c>
      <c r="S1048" s="54">
        <f t="shared" si="621"/>
        <v>0</v>
      </c>
      <c r="T1048" s="54">
        <f t="shared" si="621"/>
        <v>0</v>
      </c>
      <c r="U1048" s="54">
        <f t="shared" si="621"/>
        <v>0</v>
      </c>
      <c r="V1048" s="54"/>
      <c r="W1048" s="54"/>
      <c r="X1048" s="54">
        <f t="shared" si="621"/>
        <v>0</v>
      </c>
      <c r="Y1048" s="54">
        <f t="shared" si="621"/>
        <v>0</v>
      </c>
      <c r="Z1048" s="54">
        <f t="shared" si="621"/>
        <v>0</v>
      </c>
      <c r="AA1048" s="54">
        <f t="shared" si="621"/>
        <v>0</v>
      </c>
      <c r="AB1048" s="54">
        <f t="shared" si="621"/>
        <v>0</v>
      </c>
      <c r="AC1048" s="54">
        <f t="shared" si="621"/>
        <v>0</v>
      </c>
      <c r="AD1048" s="53">
        <f t="shared" si="621"/>
        <v>0</v>
      </c>
      <c r="AE1048" s="54">
        <f t="shared" si="621"/>
        <v>0</v>
      </c>
      <c r="AF1048" s="54">
        <f t="shared" si="621"/>
        <v>0</v>
      </c>
      <c r="AG1048" s="54">
        <f t="shared" si="621"/>
        <v>0</v>
      </c>
      <c r="AH1048" s="54">
        <f t="shared" si="621"/>
        <v>0</v>
      </c>
      <c r="AI1048" s="54">
        <f t="shared" si="621"/>
        <v>0</v>
      </c>
      <c r="AJ1048" s="54">
        <f t="shared" si="621"/>
        <v>0</v>
      </c>
      <c r="AK1048" s="54">
        <f t="shared" si="621"/>
        <v>0</v>
      </c>
      <c r="AL1048" s="54">
        <f t="shared" si="621"/>
        <v>0</v>
      </c>
      <c r="AM1048" s="54">
        <f t="shared" si="621"/>
        <v>0</v>
      </c>
      <c r="AN1048" s="54">
        <f t="shared" si="621"/>
        <v>0</v>
      </c>
      <c r="AO1048" s="54">
        <f t="shared" si="621"/>
        <v>0</v>
      </c>
      <c r="AP1048" s="54">
        <f t="shared" si="621"/>
        <v>0</v>
      </c>
      <c r="AQ1048" s="54">
        <f t="shared" si="621"/>
        <v>0</v>
      </c>
      <c r="AR1048" s="49">
        <f t="shared" si="586"/>
        <v>0</v>
      </c>
      <c r="AT1048" s="46"/>
      <c r="AU1048" s="46"/>
      <c r="AV1048" s="46"/>
      <c r="AW1048" s="46"/>
      <c r="AX1048" s="46"/>
      <c r="AY1048" s="46"/>
    </row>
    <row r="1049" spans="4:51" s="1" customFormat="1" ht="15.75" hidden="1">
      <c r="D1049" s="51" t="s">
        <v>25</v>
      </c>
      <c r="E1049" s="52" t="s">
        <v>26</v>
      </c>
      <c r="F1049" s="49"/>
      <c r="G1049" s="49"/>
      <c r="H1049" s="49"/>
      <c r="I1049" s="49"/>
      <c r="J1049" s="49"/>
      <c r="K1049" s="53">
        <f>K1045-K1046-K1047-K1048</f>
        <v>0</v>
      </c>
      <c r="L1049" s="53">
        <f>L1045-L1046-L1047-L1048</f>
        <v>0</v>
      </c>
      <c r="M1049" s="53"/>
      <c r="N1049" s="53">
        <f>N1045-N1046-N1047-N1048</f>
        <v>0</v>
      </c>
      <c r="O1049" s="53">
        <f>O1045-O1046-O1047-O1048</f>
        <v>0</v>
      </c>
      <c r="P1049" s="54">
        <f aca="true" t="shared" si="622" ref="P1049:AQ1049">P1045-P1046-P1047-P1048</f>
        <v>0</v>
      </c>
      <c r="Q1049" s="53">
        <f t="shared" si="622"/>
        <v>0</v>
      </c>
      <c r="R1049" s="53">
        <f t="shared" si="622"/>
        <v>0</v>
      </c>
      <c r="S1049" s="54">
        <f t="shared" si="622"/>
        <v>0</v>
      </c>
      <c r="T1049" s="54">
        <f t="shared" si="622"/>
        <v>0</v>
      </c>
      <c r="U1049" s="54">
        <f t="shared" si="622"/>
        <v>0</v>
      </c>
      <c r="V1049" s="54"/>
      <c r="W1049" s="54"/>
      <c r="X1049" s="54">
        <f t="shared" si="622"/>
        <v>0</v>
      </c>
      <c r="Y1049" s="54">
        <f t="shared" si="622"/>
        <v>0</v>
      </c>
      <c r="Z1049" s="54">
        <f t="shared" si="622"/>
        <v>0</v>
      </c>
      <c r="AA1049" s="54">
        <f t="shared" si="622"/>
        <v>0</v>
      </c>
      <c r="AB1049" s="54">
        <f t="shared" si="622"/>
        <v>0</v>
      </c>
      <c r="AC1049" s="54">
        <f t="shared" si="622"/>
        <v>0</v>
      </c>
      <c r="AD1049" s="53">
        <f t="shared" si="622"/>
        <v>0</v>
      </c>
      <c r="AE1049" s="54">
        <f t="shared" si="622"/>
        <v>0</v>
      </c>
      <c r="AF1049" s="54">
        <f t="shared" si="622"/>
        <v>0</v>
      </c>
      <c r="AG1049" s="54">
        <f t="shared" si="622"/>
        <v>0</v>
      </c>
      <c r="AH1049" s="54">
        <f t="shared" si="622"/>
        <v>0</v>
      </c>
      <c r="AI1049" s="54">
        <f t="shared" si="622"/>
        <v>0</v>
      </c>
      <c r="AJ1049" s="54">
        <f t="shared" si="622"/>
        <v>0</v>
      </c>
      <c r="AK1049" s="54">
        <f t="shared" si="622"/>
        <v>0</v>
      </c>
      <c r="AL1049" s="54">
        <f t="shared" si="622"/>
        <v>0</v>
      </c>
      <c r="AM1049" s="54">
        <f t="shared" si="622"/>
        <v>0</v>
      </c>
      <c r="AN1049" s="54">
        <f t="shared" si="622"/>
        <v>0</v>
      </c>
      <c r="AO1049" s="54">
        <f t="shared" si="622"/>
        <v>0</v>
      </c>
      <c r="AP1049" s="54">
        <f t="shared" si="622"/>
        <v>0</v>
      </c>
      <c r="AQ1049" s="54">
        <f t="shared" si="622"/>
        <v>0</v>
      </c>
      <c r="AR1049" s="49">
        <f t="shared" si="586"/>
        <v>0</v>
      </c>
      <c r="AT1049" s="46"/>
      <c r="AU1049" s="46"/>
      <c r="AV1049" s="46"/>
      <c r="AW1049" s="46"/>
      <c r="AX1049" s="46"/>
      <c r="AY1049" s="46"/>
    </row>
    <row r="1050" spans="4:51" s="1" customFormat="1" ht="15.75" hidden="1">
      <c r="D1050" s="41"/>
      <c r="E1050" s="49"/>
      <c r="F1050" s="49"/>
      <c r="G1050" s="49"/>
      <c r="H1050" s="49"/>
      <c r="I1050" s="49"/>
      <c r="J1050" s="49"/>
      <c r="K1050" s="60"/>
      <c r="L1050" s="61"/>
      <c r="M1050" s="61"/>
      <c r="N1050" s="61"/>
      <c r="O1050" s="61"/>
      <c r="P1050" s="61"/>
      <c r="Q1050" s="61"/>
      <c r="R1050" s="61"/>
      <c r="S1050" s="61"/>
      <c r="T1050" s="61"/>
      <c r="U1050" s="61"/>
      <c r="V1050" s="61"/>
      <c r="W1050" s="61"/>
      <c r="X1050" s="61"/>
      <c r="Y1050" s="61"/>
      <c r="Z1050" s="61"/>
      <c r="AA1050" s="61"/>
      <c r="AB1050" s="61"/>
      <c r="AC1050" s="61"/>
      <c r="AD1050" s="61"/>
      <c r="AE1050" s="61"/>
      <c r="AF1050" s="61"/>
      <c r="AG1050" s="61"/>
      <c r="AH1050" s="61"/>
      <c r="AI1050" s="61"/>
      <c r="AJ1050" s="61"/>
      <c r="AK1050" s="61"/>
      <c r="AL1050" s="61"/>
      <c r="AM1050" s="61"/>
      <c r="AN1050" s="61"/>
      <c r="AO1050" s="61"/>
      <c r="AP1050" s="61"/>
      <c r="AQ1050" s="61"/>
      <c r="AR1050" s="49">
        <f t="shared" si="586"/>
        <v>0</v>
      </c>
      <c r="AT1050" s="46"/>
      <c r="AU1050" s="46"/>
      <c r="AV1050" s="46"/>
      <c r="AW1050" s="46"/>
      <c r="AX1050" s="46"/>
      <c r="AY1050" s="46"/>
    </row>
    <row r="1051" spans="4:51" s="1" customFormat="1" ht="6" customHeight="1" hidden="1">
      <c r="D1051" s="41"/>
      <c r="E1051" s="49"/>
      <c r="F1051" s="49"/>
      <c r="G1051" s="49"/>
      <c r="H1051" s="49"/>
      <c r="I1051" s="49"/>
      <c r="J1051" s="49"/>
      <c r="K1051" s="60"/>
      <c r="L1051" s="61"/>
      <c r="M1051" s="61"/>
      <c r="N1051" s="61"/>
      <c r="O1051" s="61"/>
      <c r="P1051" s="61"/>
      <c r="Q1051" s="61"/>
      <c r="R1051" s="61"/>
      <c r="S1051" s="61"/>
      <c r="T1051" s="61"/>
      <c r="U1051" s="61"/>
      <c r="V1051" s="61"/>
      <c r="W1051" s="61"/>
      <c r="X1051" s="61"/>
      <c r="Y1051" s="61"/>
      <c r="Z1051" s="61"/>
      <c r="AA1051" s="61"/>
      <c r="AB1051" s="61"/>
      <c r="AC1051" s="61"/>
      <c r="AD1051" s="61"/>
      <c r="AE1051" s="61"/>
      <c r="AF1051" s="61"/>
      <c r="AG1051" s="61"/>
      <c r="AH1051" s="61"/>
      <c r="AI1051" s="61"/>
      <c r="AJ1051" s="61"/>
      <c r="AK1051" s="61"/>
      <c r="AL1051" s="61"/>
      <c r="AM1051" s="61"/>
      <c r="AN1051" s="61"/>
      <c r="AO1051" s="61"/>
      <c r="AP1051" s="61"/>
      <c r="AQ1051" s="61"/>
      <c r="AR1051" s="49">
        <f t="shared" si="586"/>
        <v>0</v>
      </c>
      <c r="AT1051" s="46"/>
      <c r="AU1051" s="46"/>
      <c r="AV1051" s="46"/>
      <c r="AW1051" s="46"/>
      <c r="AX1051" s="46"/>
      <c r="AY1051" s="46"/>
    </row>
    <row r="1052" spans="4:51" s="2" customFormat="1" ht="63">
      <c r="D1052" s="65">
        <v>70761</v>
      </c>
      <c r="E1052" s="48" t="s">
        <v>167</v>
      </c>
      <c r="F1052" s="49"/>
      <c r="G1052" s="49"/>
      <c r="H1052" s="49"/>
      <c r="I1052" s="49"/>
      <c r="J1052" s="49"/>
      <c r="K1052" s="50">
        <v>1726.2</v>
      </c>
      <c r="L1052" s="49">
        <v>297.7</v>
      </c>
      <c r="M1052" s="49">
        <v>260</v>
      </c>
      <c r="N1052" s="49"/>
      <c r="O1052" s="49"/>
      <c r="P1052" s="49"/>
      <c r="Q1052" s="49"/>
      <c r="R1052" s="49"/>
      <c r="S1052" s="49"/>
      <c r="T1052" s="49">
        <v>0</v>
      </c>
      <c r="U1052" s="49">
        <v>0</v>
      </c>
      <c r="V1052" s="49"/>
      <c r="W1052" s="49">
        <v>100</v>
      </c>
      <c r="X1052" s="49"/>
      <c r="Y1052" s="49"/>
      <c r="Z1052" s="49"/>
      <c r="AA1052" s="49"/>
      <c r="AB1052" s="49"/>
      <c r="AC1052" s="49"/>
      <c r="AD1052" s="49"/>
      <c r="AE1052" s="49"/>
      <c r="AF1052" s="49"/>
      <c r="AG1052" s="49"/>
      <c r="AH1052" s="49"/>
      <c r="AI1052" s="49"/>
      <c r="AJ1052" s="49"/>
      <c r="AK1052" s="49"/>
      <c r="AL1052" s="49"/>
      <c r="AM1052" s="49"/>
      <c r="AN1052" s="49"/>
      <c r="AO1052" s="49"/>
      <c r="AP1052" s="49">
        <v>0</v>
      </c>
      <c r="AQ1052" s="49">
        <v>0</v>
      </c>
      <c r="AR1052" s="49">
        <f aca="true" t="shared" si="623" ref="AR1052:AR1115">K1052+L1052+M1052+W1052+AD1052+AJ1052+AO1052</f>
        <v>2383.9</v>
      </c>
      <c r="AS1052" s="68"/>
      <c r="AT1052" s="46">
        <f>K1052/12</f>
        <v>143.85</v>
      </c>
      <c r="AU1052" s="46">
        <f>L1052/12</f>
        <v>24.808333333333334</v>
      </c>
      <c r="AV1052" s="46">
        <f>M1052/12</f>
        <v>21.666666666666668</v>
      </c>
      <c r="AW1052" s="46"/>
      <c r="AX1052" s="46"/>
      <c r="AY1052" s="46"/>
    </row>
    <row r="1053" spans="4:51" s="1" customFormat="1" ht="15.75" hidden="1">
      <c r="D1053" s="51"/>
      <c r="E1053" s="52" t="s">
        <v>22</v>
      </c>
      <c r="F1053" s="49"/>
      <c r="G1053" s="49"/>
      <c r="H1053" s="49"/>
      <c r="I1053" s="49"/>
      <c r="J1053" s="49"/>
      <c r="K1053" s="53">
        <f>ROUND((K1052*K$2/100),1)</f>
        <v>362.5</v>
      </c>
      <c r="L1053" s="53">
        <f>ROUND((L1052*L$2/100),1)</f>
        <v>60.7</v>
      </c>
      <c r="M1053" s="53"/>
      <c r="N1053" s="53">
        <f>ROUND((N1052*N$2/100),1)</f>
        <v>0</v>
      </c>
      <c r="O1053" s="53">
        <f>ROUND((O1052*O$2/100),1)</f>
        <v>0</v>
      </c>
      <c r="P1053" s="54">
        <f aca="true" t="shared" si="624" ref="P1053:AQ1053">ROUND((P1052*P$2/100),1)</f>
        <v>0</v>
      </c>
      <c r="Q1053" s="54">
        <f t="shared" si="624"/>
        <v>0</v>
      </c>
      <c r="R1053" s="53">
        <f t="shared" si="624"/>
        <v>0</v>
      </c>
      <c r="S1053" s="54">
        <f t="shared" si="624"/>
        <v>0</v>
      </c>
      <c r="T1053" s="54">
        <f t="shared" si="624"/>
        <v>0</v>
      </c>
      <c r="U1053" s="54">
        <f t="shared" si="624"/>
        <v>0</v>
      </c>
      <c r="V1053" s="54"/>
      <c r="W1053" s="54"/>
      <c r="X1053" s="54">
        <f t="shared" si="624"/>
        <v>0</v>
      </c>
      <c r="Y1053" s="53">
        <f t="shared" si="624"/>
        <v>0</v>
      </c>
      <c r="Z1053" s="54">
        <f t="shared" si="624"/>
        <v>0</v>
      </c>
      <c r="AA1053" s="54">
        <f t="shared" si="624"/>
        <v>0</v>
      </c>
      <c r="AB1053" s="54">
        <f t="shared" si="624"/>
        <v>0</v>
      </c>
      <c r="AC1053" s="54">
        <f t="shared" si="624"/>
        <v>0</v>
      </c>
      <c r="AD1053" s="54">
        <f t="shared" si="624"/>
        <v>0</v>
      </c>
      <c r="AE1053" s="54">
        <f t="shared" si="624"/>
        <v>0</v>
      </c>
      <c r="AF1053" s="54">
        <f t="shared" si="624"/>
        <v>0</v>
      </c>
      <c r="AG1053" s="54">
        <f t="shared" si="624"/>
        <v>0</v>
      </c>
      <c r="AH1053" s="54">
        <f t="shared" si="624"/>
        <v>0</v>
      </c>
      <c r="AI1053" s="54">
        <f t="shared" si="624"/>
        <v>0</v>
      </c>
      <c r="AJ1053" s="54"/>
      <c r="AK1053" s="54"/>
      <c r="AL1053" s="54"/>
      <c r="AM1053" s="54"/>
      <c r="AN1053" s="54"/>
      <c r="AO1053" s="54"/>
      <c r="AP1053" s="54">
        <f t="shared" si="624"/>
        <v>0</v>
      </c>
      <c r="AQ1053" s="54">
        <f t="shared" si="624"/>
        <v>0</v>
      </c>
      <c r="AR1053" s="49">
        <f t="shared" si="623"/>
        <v>423.2</v>
      </c>
      <c r="AS1053" s="1" t="b">
        <f>SUM(K1052:AQ1052)=AR1052</f>
        <v>1</v>
      </c>
      <c r="AT1053" s="46"/>
      <c r="AU1053" s="46"/>
      <c r="AV1053" s="46"/>
      <c r="AW1053" s="46"/>
      <c r="AX1053" s="46"/>
      <c r="AY1053" s="46"/>
    </row>
    <row r="1054" spans="4:51" s="1" customFormat="1" ht="15.75" hidden="1">
      <c r="D1054" s="51"/>
      <c r="E1054" s="52" t="s">
        <v>23</v>
      </c>
      <c r="F1054" s="49"/>
      <c r="G1054" s="49"/>
      <c r="H1054" s="49"/>
      <c r="I1054" s="49"/>
      <c r="J1054" s="49"/>
      <c r="K1054" s="53">
        <f>ROUND((K1052*K$3/100),1)</f>
        <v>555.8</v>
      </c>
      <c r="L1054" s="53">
        <f>ROUND((L1052*L$3/100),1)</f>
        <v>103.6</v>
      </c>
      <c r="M1054" s="53"/>
      <c r="N1054" s="53">
        <f>ROUND((N1052*N$3/100),1)</f>
        <v>0</v>
      </c>
      <c r="O1054" s="53">
        <f>ROUND((O1052*O$3/100),1)</f>
        <v>0</v>
      </c>
      <c r="P1054" s="54">
        <f aca="true" t="shared" si="625" ref="P1054:AQ1054">ROUND((P1052*P$3/100),1)</f>
        <v>0</v>
      </c>
      <c r="Q1054" s="54">
        <f t="shared" si="625"/>
        <v>0</v>
      </c>
      <c r="R1054" s="53">
        <f t="shared" si="625"/>
        <v>0</v>
      </c>
      <c r="S1054" s="54">
        <f t="shared" si="625"/>
        <v>0</v>
      </c>
      <c r="T1054" s="54">
        <f t="shared" si="625"/>
        <v>0</v>
      </c>
      <c r="U1054" s="54">
        <f t="shared" si="625"/>
        <v>0</v>
      </c>
      <c r="V1054" s="54"/>
      <c r="W1054" s="54"/>
      <c r="X1054" s="54">
        <f t="shared" si="625"/>
        <v>0</v>
      </c>
      <c r="Y1054" s="53">
        <f t="shared" si="625"/>
        <v>0</v>
      </c>
      <c r="Z1054" s="54">
        <f t="shared" si="625"/>
        <v>0</v>
      </c>
      <c r="AA1054" s="54">
        <f t="shared" si="625"/>
        <v>0</v>
      </c>
      <c r="AB1054" s="54">
        <f t="shared" si="625"/>
        <v>0</v>
      </c>
      <c r="AC1054" s="54">
        <f t="shared" si="625"/>
        <v>0</v>
      </c>
      <c r="AD1054" s="54">
        <f t="shared" si="625"/>
        <v>0</v>
      </c>
      <c r="AE1054" s="54">
        <f t="shared" si="625"/>
        <v>0</v>
      </c>
      <c r="AF1054" s="54">
        <f t="shared" si="625"/>
        <v>0</v>
      </c>
      <c r="AG1054" s="54">
        <f t="shared" si="625"/>
        <v>0</v>
      </c>
      <c r="AH1054" s="54">
        <f t="shared" si="625"/>
        <v>0</v>
      </c>
      <c r="AI1054" s="54">
        <f t="shared" si="625"/>
        <v>0</v>
      </c>
      <c r="AJ1054" s="54"/>
      <c r="AK1054" s="54"/>
      <c r="AL1054" s="54"/>
      <c r="AM1054" s="54"/>
      <c r="AN1054" s="54"/>
      <c r="AO1054" s="54"/>
      <c r="AP1054" s="54">
        <f t="shared" si="625"/>
        <v>0</v>
      </c>
      <c r="AQ1054" s="54">
        <f t="shared" si="625"/>
        <v>0</v>
      </c>
      <c r="AR1054" s="49">
        <f t="shared" si="623"/>
        <v>659.4</v>
      </c>
      <c r="AT1054" s="46"/>
      <c r="AU1054" s="46"/>
      <c r="AV1054" s="46"/>
      <c r="AW1054" s="46"/>
      <c r="AX1054" s="46"/>
      <c r="AY1054" s="46"/>
    </row>
    <row r="1055" spans="4:51" s="1" customFormat="1" ht="15.75" hidden="1">
      <c r="D1055" s="51"/>
      <c r="E1055" s="52" t="s">
        <v>24</v>
      </c>
      <c r="F1055" s="49"/>
      <c r="G1055" s="49"/>
      <c r="H1055" s="49"/>
      <c r="I1055" s="49"/>
      <c r="J1055" s="49"/>
      <c r="K1055" s="53">
        <f>ROUND((K1052*K$4/100),1)</f>
        <v>329.7</v>
      </c>
      <c r="L1055" s="53">
        <f>ROUND((L1052*L$4/100),1)</f>
        <v>55.1</v>
      </c>
      <c r="M1055" s="53"/>
      <c r="N1055" s="53">
        <f>ROUND((N1052*N$4/100),1)</f>
        <v>0</v>
      </c>
      <c r="O1055" s="53">
        <f>ROUND((O1052*O$4/100),1)</f>
        <v>0</v>
      </c>
      <c r="P1055" s="54">
        <f aca="true" t="shared" si="626" ref="P1055:AQ1055">ROUND((P1052*P$4/100),1)</f>
        <v>0</v>
      </c>
      <c r="Q1055" s="54">
        <f t="shared" si="626"/>
        <v>0</v>
      </c>
      <c r="R1055" s="53">
        <f t="shared" si="626"/>
        <v>0</v>
      </c>
      <c r="S1055" s="54">
        <f t="shared" si="626"/>
        <v>0</v>
      </c>
      <c r="T1055" s="54">
        <f t="shared" si="626"/>
        <v>0</v>
      </c>
      <c r="U1055" s="54">
        <f t="shared" si="626"/>
        <v>0</v>
      </c>
      <c r="V1055" s="54"/>
      <c r="W1055" s="54"/>
      <c r="X1055" s="54">
        <f t="shared" si="626"/>
        <v>0</v>
      </c>
      <c r="Y1055" s="53">
        <f t="shared" si="626"/>
        <v>0</v>
      </c>
      <c r="Z1055" s="54">
        <f t="shared" si="626"/>
        <v>0</v>
      </c>
      <c r="AA1055" s="54">
        <f t="shared" si="626"/>
        <v>0</v>
      </c>
      <c r="AB1055" s="54">
        <f t="shared" si="626"/>
        <v>0</v>
      </c>
      <c r="AC1055" s="54">
        <f t="shared" si="626"/>
        <v>0</v>
      </c>
      <c r="AD1055" s="54">
        <f t="shared" si="626"/>
        <v>0</v>
      </c>
      <c r="AE1055" s="54">
        <f t="shared" si="626"/>
        <v>0</v>
      </c>
      <c r="AF1055" s="54">
        <f t="shared" si="626"/>
        <v>0</v>
      </c>
      <c r="AG1055" s="54">
        <f t="shared" si="626"/>
        <v>0</v>
      </c>
      <c r="AH1055" s="54">
        <f t="shared" si="626"/>
        <v>0</v>
      </c>
      <c r="AI1055" s="54">
        <f t="shared" si="626"/>
        <v>0</v>
      </c>
      <c r="AJ1055" s="54"/>
      <c r="AK1055" s="54"/>
      <c r="AL1055" s="54"/>
      <c r="AM1055" s="54"/>
      <c r="AN1055" s="54"/>
      <c r="AO1055" s="54"/>
      <c r="AP1055" s="54">
        <f t="shared" si="626"/>
        <v>0</v>
      </c>
      <c r="AQ1055" s="54">
        <f t="shared" si="626"/>
        <v>0</v>
      </c>
      <c r="AR1055" s="49">
        <f t="shared" si="623"/>
        <v>384.8</v>
      </c>
      <c r="AT1055" s="46"/>
      <c r="AU1055" s="46"/>
      <c r="AV1055" s="46"/>
      <c r="AW1055" s="46"/>
      <c r="AX1055" s="46"/>
      <c r="AY1055" s="46"/>
    </row>
    <row r="1056" spans="4:51" s="1" customFormat="1" ht="15.75" hidden="1">
      <c r="D1056" s="51" t="s">
        <v>25</v>
      </c>
      <c r="E1056" s="52" t="s">
        <v>26</v>
      </c>
      <c r="F1056" s="49"/>
      <c r="G1056" s="49"/>
      <c r="H1056" s="49"/>
      <c r="I1056" s="49"/>
      <c r="J1056" s="49"/>
      <c r="K1056" s="53">
        <f>K1052-K1053-K1054-K1055</f>
        <v>478.2000000000001</v>
      </c>
      <c r="L1056" s="53">
        <f>L1052-L1053-L1054-L1055</f>
        <v>78.30000000000001</v>
      </c>
      <c r="M1056" s="53"/>
      <c r="N1056" s="53">
        <f>N1052-N1053-N1054-N1055</f>
        <v>0</v>
      </c>
      <c r="O1056" s="53">
        <f>O1052-O1053-O1054-O1055</f>
        <v>0</v>
      </c>
      <c r="P1056" s="54">
        <f aca="true" t="shared" si="627" ref="P1056:AQ1056">P1052-P1053-P1054-P1055</f>
        <v>0</v>
      </c>
      <c r="Q1056" s="54">
        <f t="shared" si="627"/>
        <v>0</v>
      </c>
      <c r="R1056" s="53">
        <f t="shared" si="627"/>
        <v>0</v>
      </c>
      <c r="S1056" s="54">
        <f t="shared" si="627"/>
        <v>0</v>
      </c>
      <c r="T1056" s="54">
        <f t="shared" si="627"/>
        <v>0</v>
      </c>
      <c r="U1056" s="54">
        <f t="shared" si="627"/>
        <v>0</v>
      </c>
      <c r="V1056" s="54"/>
      <c r="W1056" s="54"/>
      <c r="X1056" s="54">
        <f t="shared" si="627"/>
        <v>0</v>
      </c>
      <c r="Y1056" s="53">
        <f t="shared" si="627"/>
        <v>0</v>
      </c>
      <c r="Z1056" s="54">
        <f t="shared" si="627"/>
        <v>0</v>
      </c>
      <c r="AA1056" s="54">
        <f t="shared" si="627"/>
        <v>0</v>
      </c>
      <c r="AB1056" s="54">
        <f t="shared" si="627"/>
        <v>0</v>
      </c>
      <c r="AC1056" s="54">
        <f t="shared" si="627"/>
        <v>0</v>
      </c>
      <c r="AD1056" s="54">
        <f t="shared" si="627"/>
        <v>0</v>
      </c>
      <c r="AE1056" s="54">
        <f t="shared" si="627"/>
        <v>0</v>
      </c>
      <c r="AF1056" s="54">
        <f t="shared" si="627"/>
        <v>0</v>
      </c>
      <c r="AG1056" s="54">
        <f t="shared" si="627"/>
        <v>0</v>
      </c>
      <c r="AH1056" s="54">
        <f t="shared" si="627"/>
        <v>0</v>
      </c>
      <c r="AI1056" s="54">
        <f t="shared" si="627"/>
        <v>0</v>
      </c>
      <c r="AJ1056" s="54"/>
      <c r="AK1056" s="54"/>
      <c r="AL1056" s="54"/>
      <c r="AM1056" s="54"/>
      <c r="AN1056" s="54"/>
      <c r="AO1056" s="54"/>
      <c r="AP1056" s="54">
        <f t="shared" si="627"/>
        <v>0</v>
      </c>
      <c r="AQ1056" s="54">
        <f t="shared" si="627"/>
        <v>0</v>
      </c>
      <c r="AR1056" s="49">
        <f t="shared" si="623"/>
        <v>556.5000000000001</v>
      </c>
      <c r="AT1056" s="46"/>
      <c r="AU1056" s="46"/>
      <c r="AV1056" s="46"/>
      <c r="AW1056" s="46"/>
      <c r="AX1056" s="46"/>
      <c r="AY1056" s="46"/>
    </row>
    <row r="1057" spans="4:51" s="1" customFormat="1" ht="15.75" hidden="1">
      <c r="D1057" s="41"/>
      <c r="E1057" s="49"/>
      <c r="F1057" s="49"/>
      <c r="G1057" s="49"/>
      <c r="H1057" s="49"/>
      <c r="I1057" s="49"/>
      <c r="J1057" s="49"/>
      <c r="K1057" s="60"/>
      <c r="L1057" s="61"/>
      <c r="M1057" s="61"/>
      <c r="N1057" s="61"/>
      <c r="O1057" s="61"/>
      <c r="P1057" s="61"/>
      <c r="Q1057" s="61"/>
      <c r="R1057" s="61"/>
      <c r="S1057" s="61"/>
      <c r="T1057" s="61"/>
      <c r="U1057" s="61"/>
      <c r="V1057" s="61"/>
      <c r="W1057" s="61"/>
      <c r="X1057" s="61"/>
      <c r="Y1057" s="61"/>
      <c r="Z1057" s="61"/>
      <c r="AA1057" s="61"/>
      <c r="AB1057" s="61"/>
      <c r="AC1057" s="61"/>
      <c r="AD1057" s="61"/>
      <c r="AE1057" s="61"/>
      <c r="AF1057" s="61"/>
      <c r="AG1057" s="61"/>
      <c r="AH1057" s="61"/>
      <c r="AI1057" s="61"/>
      <c r="AJ1057" s="61"/>
      <c r="AK1057" s="61"/>
      <c r="AL1057" s="61"/>
      <c r="AM1057" s="61"/>
      <c r="AN1057" s="61"/>
      <c r="AO1057" s="61"/>
      <c r="AP1057" s="61"/>
      <c r="AQ1057" s="61"/>
      <c r="AR1057" s="49">
        <f t="shared" si="623"/>
        <v>0</v>
      </c>
      <c r="AT1057" s="46"/>
      <c r="AU1057" s="46"/>
      <c r="AV1057" s="46"/>
      <c r="AW1057" s="46"/>
      <c r="AX1057" s="46"/>
      <c r="AY1057" s="46"/>
    </row>
    <row r="1058" spans="4:51" s="1" customFormat="1" ht="6" customHeight="1" hidden="1">
      <c r="D1058" s="41"/>
      <c r="E1058" s="49"/>
      <c r="F1058" s="49"/>
      <c r="G1058" s="49"/>
      <c r="H1058" s="49"/>
      <c r="I1058" s="49"/>
      <c r="J1058" s="49"/>
      <c r="K1058" s="60"/>
      <c r="L1058" s="61"/>
      <c r="M1058" s="61"/>
      <c r="N1058" s="61"/>
      <c r="O1058" s="61"/>
      <c r="P1058" s="61"/>
      <c r="Q1058" s="61"/>
      <c r="R1058" s="61"/>
      <c r="S1058" s="61"/>
      <c r="T1058" s="61"/>
      <c r="U1058" s="61"/>
      <c r="V1058" s="61"/>
      <c r="W1058" s="61"/>
      <c r="X1058" s="61"/>
      <c r="Y1058" s="61"/>
      <c r="Z1058" s="61"/>
      <c r="AA1058" s="61"/>
      <c r="AB1058" s="61"/>
      <c r="AC1058" s="61"/>
      <c r="AD1058" s="61"/>
      <c r="AE1058" s="61"/>
      <c r="AF1058" s="61"/>
      <c r="AG1058" s="61"/>
      <c r="AH1058" s="61"/>
      <c r="AI1058" s="61"/>
      <c r="AJ1058" s="61"/>
      <c r="AK1058" s="61"/>
      <c r="AL1058" s="61"/>
      <c r="AM1058" s="61"/>
      <c r="AN1058" s="61"/>
      <c r="AO1058" s="61"/>
      <c r="AP1058" s="61"/>
      <c r="AQ1058" s="61"/>
      <c r="AR1058" s="49">
        <f t="shared" si="623"/>
        <v>0</v>
      </c>
      <c r="AT1058" s="46">
        <f>K1058/12</f>
        <v>0</v>
      </c>
      <c r="AU1058" s="46">
        <f>L1058/12</f>
        <v>0</v>
      </c>
      <c r="AV1058" s="46"/>
      <c r="AW1058" s="46"/>
      <c r="AX1058" s="46"/>
      <c r="AY1058" s="46"/>
    </row>
    <row r="1059" spans="4:51" s="2" customFormat="1" ht="31.5">
      <c r="D1059" s="65">
        <v>70761</v>
      </c>
      <c r="E1059" s="48" t="s">
        <v>168</v>
      </c>
      <c r="F1059" s="49"/>
      <c r="G1059" s="49"/>
      <c r="H1059" s="49"/>
      <c r="I1059" s="49"/>
      <c r="J1059" s="49"/>
      <c r="K1059" s="50">
        <v>4660</v>
      </c>
      <c r="L1059" s="49">
        <v>803.9</v>
      </c>
      <c r="M1059" s="49">
        <v>305</v>
      </c>
      <c r="N1059" s="49"/>
      <c r="O1059" s="49"/>
      <c r="P1059" s="49"/>
      <c r="Q1059" s="49"/>
      <c r="R1059" s="49"/>
      <c r="S1059" s="49"/>
      <c r="T1059" s="49"/>
      <c r="U1059" s="49"/>
      <c r="V1059" s="49"/>
      <c r="W1059" s="49">
        <v>60</v>
      </c>
      <c r="X1059" s="49"/>
      <c r="Y1059" s="49"/>
      <c r="Z1059" s="49"/>
      <c r="AA1059" s="49"/>
      <c r="AB1059" s="49"/>
      <c r="AC1059" s="49"/>
      <c r="AD1059" s="49">
        <v>200</v>
      </c>
      <c r="AE1059" s="49"/>
      <c r="AF1059" s="49"/>
      <c r="AG1059" s="49"/>
      <c r="AH1059" s="49"/>
      <c r="AI1059" s="49"/>
      <c r="AJ1059" s="49"/>
      <c r="AK1059" s="49"/>
      <c r="AL1059" s="49"/>
      <c r="AM1059" s="49"/>
      <c r="AN1059" s="49"/>
      <c r="AO1059" s="49"/>
      <c r="AP1059" s="49">
        <v>0</v>
      </c>
      <c r="AQ1059" s="49">
        <v>0</v>
      </c>
      <c r="AR1059" s="49">
        <f t="shared" si="623"/>
        <v>6028.9</v>
      </c>
      <c r="AS1059" s="68"/>
      <c r="AT1059" s="46">
        <f>K1059/12</f>
        <v>388.3333333333333</v>
      </c>
      <c r="AU1059" s="46">
        <f>L1059/12</f>
        <v>66.99166666666666</v>
      </c>
      <c r="AV1059" s="46">
        <f>M1059/12</f>
        <v>25.416666666666668</v>
      </c>
      <c r="AW1059" s="46"/>
      <c r="AX1059" s="46"/>
      <c r="AY1059" s="46"/>
    </row>
    <row r="1060" spans="4:51" s="1" customFormat="1" ht="15.75" hidden="1">
      <c r="D1060" s="51"/>
      <c r="E1060" s="52" t="s">
        <v>22</v>
      </c>
      <c r="F1060" s="49"/>
      <c r="G1060" s="49"/>
      <c r="H1060" s="49"/>
      <c r="I1060" s="49"/>
      <c r="J1060" s="49"/>
      <c r="K1060" s="53">
        <f>ROUND((K1059*K$2/100),1)</f>
        <v>978.6</v>
      </c>
      <c r="L1060" s="53">
        <f>ROUND((L1059*L$2/100),1)</f>
        <v>164</v>
      </c>
      <c r="M1060" s="53"/>
      <c r="N1060" s="53">
        <f>ROUND((N1059*N$2/100),1)</f>
        <v>0</v>
      </c>
      <c r="O1060" s="53">
        <f>ROUND((O1059*O$2/100),1)</f>
        <v>0</v>
      </c>
      <c r="P1060" s="54">
        <f aca="true" t="shared" si="628" ref="P1060:AQ1060">ROUND((P1059*P$2/100),1)</f>
        <v>0</v>
      </c>
      <c r="Q1060" s="54">
        <f t="shared" si="628"/>
        <v>0</v>
      </c>
      <c r="R1060" s="53">
        <f t="shared" si="628"/>
        <v>0</v>
      </c>
      <c r="S1060" s="54">
        <f t="shared" si="628"/>
        <v>0</v>
      </c>
      <c r="T1060" s="53">
        <f t="shared" si="628"/>
        <v>0</v>
      </c>
      <c r="U1060" s="54">
        <f t="shared" si="628"/>
        <v>0</v>
      </c>
      <c r="V1060" s="54"/>
      <c r="W1060" s="54"/>
      <c r="X1060" s="54">
        <f t="shared" si="628"/>
        <v>0</v>
      </c>
      <c r="Y1060" s="53">
        <f t="shared" si="628"/>
        <v>0</v>
      </c>
      <c r="Z1060" s="54">
        <f t="shared" si="628"/>
        <v>0</v>
      </c>
      <c r="AA1060" s="54">
        <f t="shared" si="628"/>
        <v>0</v>
      </c>
      <c r="AB1060" s="54">
        <f t="shared" si="628"/>
        <v>0</v>
      </c>
      <c r="AC1060" s="54">
        <f t="shared" si="628"/>
        <v>0</v>
      </c>
      <c r="AD1060" s="53">
        <f t="shared" si="628"/>
        <v>103.8</v>
      </c>
      <c r="AE1060" s="54">
        <f t="shared" si="628"/>
        <v>0</v>
      </c>
      <c r="AF1060" s="54">
        <f t="shared" si="628"/>
        <v>0</v>
      </c>
      <c r="AG1060" s="54">
        <f t="shared" si="628"/>
        <v>0</v>
      </c>
      <c r="AH1060" s="54">
        <f t="shared" si="628"/>
        <v>0</v>
      </c>
      <c r="AI1060" s="54">
        <f t="shared" si="628"/>
        <v>0</v>
      </c>
      <c r="AJ1060" s="54"/>
      <c r="AK1060" s="54"/>
      <c r="AL1060" s="54"/>
      <c r="AM1060" s="54"/>
      <c r="AN1060" s="54"/>
      <c r="AO1060" s="54"/>
      <c r="AP1060" s="54">
        <f t="shared" si="628"/>
        <v>0</v>
      </c>
      <c r="AQ1060" s="54">
        <f t="shared" si="628"/>
        <v>0</v>
      </c>
      <c r="AR1060" s="49">
        <f t="shared" si="623"/>
        <v>1246.3999999999999</v>
      </c>
      <c r="AS1060" s="1" t="b">
        <f>SUM(K1059:AQ1059)=AR1059</f>
        <v>1</v>
      </c>
      <c r="AT1060" s="46"/>
      <c r="AU1060" s="46"/>
      <c r="AV1060" s="46"/>
      <c r="AW1060" s="46"/>
      <c r="AX1060" s="46"/>
      <c r="AY1060" s="46"/>
    </row>
    <row r="1061" spans="4:51" s="1" customFormat="1" ht="15.75" hidden="1">
      <c r="D1061" s="51"/>
      <c r="E1061" s="52" t="s">
        <v>23</v>
      </c>
      <c r="F1061" s="49"/>
      <c r="G1061" s="49"/>
      <c r="H1061" s="49"/>
      <c r="I1061" s="49"/>
      <c r="J1061" s="49"/>
      <c r="K1061" s="53">
        <f>ROUND((K1059*K$3/100),1)</f>
        <v>1500.5</v>
      </c>
      <c r="L1061" s="53">
        <f>ROUND((L1059*L$3/100),1)</f>
        <v>279.8</v>
      </c>
      <c r="M1061" s="53"/>
      <c r="N1061" s="53">
        <f>ROUND((N1059*N$3/100),1)</f>
        <v>0</v>
      </c>
      <c r="O1061" s="53">
        <f>ROUND((O1059*O$3/100),1)</f>
        <v>0</v>
      </c>
      <c r="P1061" s="54">
        <f aca="true" t="shared" si="629" ref="P1061:AQ1061">ROUND((P1059*P$3/100),1)</f>
        <v>0</v>
      </c>
      <c r="Q1061" s="54">
        <f t="shared" si="629"/>
        <v>0</v>
      </c>
      <c r="R1061" s="53">
        <f t="shared" si="629"/>
        <v>0</v>
      </c>
      <c r="S1061" s="54">
        <f t="shared" si="629"/>
        <v>0</v>
      </c>
      <c r="T1061" s="53">
        <f t="shared" si="629"/>
        <v>0</v>
      </c>
      <c r="U1061" s="54">
        <f t="shared" si="629"/>
        <v>0</v>
      </c>
      <c r="V1061" s="54"/>
      <c r="W1061" s="54"/>
      <c r="X1061" s="54">
        <f t="shared" si="629"/>
        <v>0</v>
      </c>
      <c r="Y1061" s="53">
        <f t="shared" si="629"/>
        <v>0</v>
      </c>
      <c r="Z1061" s="54">
        <f t="shared" si="629"/>
        <v>0</v>
      </c>
      <c r="AA1061" s="54">
        <f t="shared" si="629"/>
        <v>0</v>
      </c>
      <c r="AB1061" s="54">
        <f t="shared" si="629"/>
        <v>0</v>
      </c>
      <c r="AC1061" s="54">
        <f t="shared" si="629"/>
        <v>0</v>
      </c>
      <c r="AD1061" s="53">
        <f t="shared" si="629"/>
        <v>34.4</v>
      </c>
      <c r="AE1061" s="54">
        <f t="shared" si="629"/>
        <v>0</v>
      </c>
      <c r="AF1061" s="54">
        <f t="shared" si="629"/>
        <v>0</v>
      </c>
      <c r="AG1061" s="54">
        <f t="shared" si="629"/>
        <v>0</v>
      </c>
      <c r="AH1061" s="54">
        <f t="shared" si="629"/>
        <v>0</v>
      </c>
      <c r="AI1061" s="54">
        <f t="shared" si="629"/>
        <v>0</v>
      </c>
      <c r="AJ1061" s="54"/>
      <c r="AK1061" s="54"/>
      <c r="AL1061" s="54"/>
      <c r="AM1061" s="54"/>
      <c r="AN1061" s="54"/>
      <c r="AO1061" s="54"/>
      <c r="AP1061" s="54">
        <f t="shared" si="629"/>
        <v>0</v>
      </c>
      <c r="AQ1061" s="54">
        <f t="shared" si="629"/>
        <v>0</v>
      </c>
      <c r="AR1061" s="49">
        <f t="shared" si="623"/>
        <v>1814.7</v>
      </c>
      <c r="AT1061" s="46"/>
      <c r="AU1061" s="46"/>
      <c r="AV1061" s="46"/>
      <c r="AW1061" s="46"/>
      <c r="AX1061" s="46"/>
      <c r="AY1061" s="46"/>
    </row>
    <row r="1062" spans="4:51" s="1" customFormat="1" ht="15.75" hidden="1">
      <c r="D1062" s="51"/>
      <c r="E1062" s="52" t="s">
        <v>24</v>
      </c>
      <c r="F1062" s="49"/>
      <c r="G1062" s="49"/>
      <c r="H1062" s="49"/>
      <c r="I1062" s="49"/>
      <c r="J1062" s="49"/>
      <c r="K1062" s="53">
        <f>ROUND((K1059*K$4/100),1)</f>
        <v>890.1</v>
      </c>
      <c r="L1062" s="53">
        <f>ROUND((L1059*L$4/100),1)</f>
        <v>148.7</v>
      </c>
      <c r="M1062" s="53"/>
      <c r="N1062" s="53">
        <f>ROUND((N1059*N$4/100),1)</f>
        <v>0</v>
      </c>
      <c r="O1062" s="53">
        <f>ROUND((O1059*O$4/100),1)</f>
        <v>0</v>
      </c>
      <c r="P1062" s="54">
        <f aca="true" t="shared" si="630" ref="P1062:AQ1062">ROUND((P1059*P$4/100),1)</f>
        <v>0</v>
      </c>
      <c r="Q1062" s="54">
        <f t="shared" si="630"/>
        <v>0</v>
      </c>
      <c r="R1062" s="53">
        <f t="shared" si="630"/>
        <v>0</v>
      </c>
      <c r="S1062" s="54">
        <f t="shared" si="630"/>
        <v>0</v>
      </c>
      <c r="T1062" s="53">
        <f t="shared" si="630"/>
        <v>0</v>
      </c>
      <c r="U1062" s="54">
        <f t="shared" si="630"/>
        <v>0</v>
      </c>
      <c r="V1062" s="54"/>
      <c r="W1062" s="54"/>
      <c r="X1062" s="54">
        <f t="shared" si="630"/>
        <v>0</v>
      </c>
      <c r="Y1062" s="53">
        <f t="shared" si="630"/>
        <v>0</v>
      </c>
      <c r="Z1062" s="54">
        <f t="shared" si="630"/>
        <v>0</v>
      </c>
      <c r="AA1062" s="54">
        <f t="shared" si="630"/>
        <v>0</v>
      </c>
      <c r="AB1062" s="54">
        <f t="shared" si="630"/>
        <v>0</v>
      </c>
      <c r="AC1062" s="54">
        <f t="shared" si="630"/>
        <v>0</v>
      </c>
      <c r="AD1062" s="53">
        <f t="shared" si="630"/>
        <v>20.2</v>
      </c>
      <c r="AE1062" s="54">
        <f t="shared" si="630"/>
        <v>0</v>
      </c>
      <c r="AF1062" s="54">
        <f t="shared" si="630"/>
        <v>0</v>
      </c>
      <c r="AG1062" s="54">
        <f t="shared" si="630"/>
        <v>0</v>
      </c>
      <c r="AH1062" s="54">
        <f t="shared" si="630"/>
        <v>0</v>
      </c>
      <c r="AI1062" s="54">
        <f t="shared" si="630"/>
        <v>0</v>
      </c>
      <c r="AJ1062" s="54"/>
      <c r="AK1062" s="54"/>
      <c r="AL1062" s="54"/>
      <c r="AM1062" s="54"/>
      <c r="AN1062" s="54"/>
      <c r="AO1062" s="54"/>
      <c r="AP1062" s="54">
        <f t="shared" si="630"/>
        <v>0</v>
      </c>
      <c r="AQ1062" s="54">
        <f t="shared" si="630"/>
        <v>0</v>
      </c>
      <c r="AR1062" s="49">
        <f t="shared" si="623"/>
        <v>1059</v>
      </c>
      <c r="AT1062" s="46"/>
      <c r="AU1062" s="46"/>
      <c r="AV1062" s="46"/>
      <c r="AW1062" s="46"/>
      <c r="AX1062" s="46"/>
      <c r="AY1062" s="46"/>
    </row>
    <row r="1063" spans="4:51" s="1" customFormat="1" ht="15.75" hidden="1">
      <c r="D1063" s="51" t="s">
        <v>25</v>
      </c>
      <c r="E1063" s="52" t="s">
        <v>26</v>
      </c>
      <c r="F1063" s="49"/>
      <c r="G1063" s="49"/>
      <c r="H1063" s="49"/>
      <c r="I1063" s="49"/>
      <c r="J1063" s="49"/>
      <c r="K1063" s="53">
        <f>K1059-K1060-K1061-K1062</f>
        <v>1290.8000000000002</v>
      </c>
      <c r="L1063" s="53">
        <f>L1059-L1060-L1061-L1062</f>
        <v>211.39999999999998</v>
      </c>
      <c r="M1063" s="53"/>
      <c r="N1063" s="53">
        <f>N1059-N1060-N1061-N1062</f>
        <v>0</v>
      </c>
      <c r="O1063" s="53">
        <f>O1059-O1060-O1061-O1062</f>
        <v>0</v>
      </c>
      <c r="P1063" s="54">
        <f aca="true" t="shared" si="631" ref="P1063:AQ1063">P1059-P1060-P1061-P1062</f>
        <v>0</v>
      </c>
      <c r="Q1063" s="54">
        <f t="shared" si="631"/>
        <v>0</v>
      </c>
      <c r="R1063" s="53">
        <f t="shared" si="631"/>
        <v>0</v>
      </c>
      <c r="S1063" s="54">
        <f t="shared" si="631"/>
        <v>0</v>
      </c>
      <c r="T1063" s="53">
        <f t="shared" si="631"/>
        <v>0</v>
      </c>
      <c r="U1063" s="54">
        <f t="shared" si="631"/>
        <v>0</v>
      </c>
      <c r="V1063" s="54"/>
      <c r="W1063" s="54"/>
      <c r="X1063" s="54">
        <f t="shared" si="631"/>
        <v>0</v>
      </c>
      <c r="Y1063" s="53">
        <f t="shared" si="631"/>
        <v>0</v>
      </c>
      <c r="Z1063" s="54">
        <f t="shared" si="631"/>
        <v>0</v>
      </c>
      <c r="AA1063" s="54">
        <f t="shared" si="631"/>
        <v>0</v>
      </c>
      <c r="AB1063" s="54">
        <f t="shared" si="631"/>
        <v>0</v>
      </c>
      <c r="AC1063" s="54">
        <f t="shared" si="631"/>
        <v>0</v>
      </c>
      <c r="AD1063" s="53">
        <f t="shared" si="631"/>
        <v>41.60000000000001</v>
      </c>
      <c r="AE1063" s="54">
        <f t="shared" si="631"/>
        <v>0</v>
      </c>
      <c r="AF1063" s="54">
        <f t="shared" si="631"/>
        <v>0</v>
      </c>
      <c r="AG1063" s="54">
        <f t="shared" si="631"/>
        <v>0</v>
      </c>
      <c r="AH1063" s="54">
        <f t="shared" si="631"/>
        <v>0</v>
      </c>
      <c r="AI1063" s="54">
        <f t="shared" si="631"/>
        <v>0</v>
      </c>
      <c r="AJ1063" s="54"/>
      <c r="AK1063" s="54"/>
      <c r="AL1063" s="54"/>
      <c r="AM1063" s="54"/>
      <c r="AN1063" s="54"/>
      <c r="AO1063" s="54"/>
      <c r="AP1063" s="54">
        <f t="shared" si="631"/>
        <v>0</v>
      </c>
      <c r="AQ1063" s="54">
        <f t="shared" si="631"/>
        <v>0</v>
      </c>
      <c r="AR1063" s="49">
        <f t="shared" si="623"/>
        <v>1543.8000000000002</v>
      </c>
      <c r="AT1063" s="46"/>
      <c r="AU1063" s="46"/>
      <c r="AV1063" s="46"/>
      <c r="AW1063" s="46"/>
      <c r="AX1063" s="46"/>
      <c r="AY1063" s="46"/>
    </row>
    <row r="1064" spans="4:51" s="1" customFormat="1" ht="15.75" hidden="1">
      <c r="D1064" s="41"/>
      <c r="E1064" s="49"/>
      <c r="F1064" s="49"/>
      <c r="G1064" s="49"/>
      <c r="H1064" s="49"/>
      <c r="I1064" s="49"/>
      <c r="J1064" s="49"/>
      <c r="K1064" s="60"/>
      <c r="L1064" s="61"/>
      <c r="M1064" s="61"/>
      <c r="N1064" s="61"/>
      <c r="O1064" s="61"/>
      <c r="P1064" s="61"/>
      <c r="Q1064" s="61"/>
      <c r="R1064" s="61"/>
      <c r="S1064" s="61"/>
      <c r="T1064" s="61"/>
      <c r="U1064" s="61"/>
      <c r="V1064" s="61"/>
      <c r="W1064" s="61"/>
      <c r="X1064" s="61"/>
      <c r="Y1064" s="61"/>
      <c r="Z1064" s="61"/>
      <c r="AA1064" s="61"/>
      <c r="AB1064" s="61"/>
      <c r="AC1064" s="61"/>
      <c r="AD1064" s="61"/>
      <c r="AE1064" s="61"/>
      <c r="AF1064" s="61"/>
      <c r="AG1064" s="61"/>
      <c r="AH1064" s="61"/>
      <c r="AI1064" s="61"/>
      <c r="AJ1064" s="61"/>
      <c r="AK1064" s="61"/>
      <c r="AL1064" s="61"/>
      <c r="AM1064" s="61"/>
      <c r="AN1064" s="61"/>
      <c r="AO1064" s="61"/>
      <c r="AP1064" s="61"/>
      <c r="AQ1064" s="61"/>
      <c r="AR1064" s="49">
        <f t="shared" si="623"/>
        <v>0</v>
      </c>
      <c r="AT1064" s="46"/>
      <c r="AU1064" s="46"/>
      <c r="AV1064" s="46"/>
      <c r="AW1064" s="46"/>
      <c r="AX1064" s="46"/>
      <c r="AY1064" s="46"/>
    </row>
    <row r="1065" spans="4:51" s="1" customFormat="1" ht="6" customHeight="1" hidden="1">
      <c r="D1065" s="41"/>
      <c r="E1065" s="49"/>
      <c r="F1065" s="49"/>
      <c r="G1065" s="49"/>
      <c r="H1065" s="49"/>
      <c r="I1065" s="49"/>
      <c r="J1065" s="49"/>
      <c r="K1065" s="60"/>
      <c r="L1065" s="61"/>
      <c r="M1065" s="61"/>
      <c r="N1065" s="61"/>
      <c r="O1065" s="61"/>
      <c r="P1065" s="61"/>
      <c r="Q1065" s="61"/>
      <c r="R1065" s="61"/>
      <c r="S1065" s="61"/>
      <c r="T1065" s="61"/>
      <c r="U1065" s="61"/>
      <c r="V1065" s="61"/>
      <c r="W1065" s="61"/>
      <c r="X1065" s="61"/>
      <c r="Y1065" s="61"/>
      <c r="Z1065" s="61"/>
      <c r="AA1065" s="61"/>
      <c r="AB1065" s="61"/>
      <c r="AC1065" s="61"/>
      <c r="AD1065" s="61"/>
      <c r="AE1065" s="61"/>
      <c r="AF1065" s="61"/>
      <c r="AG1065" s="61"/>
      <c r="AH1065" s="61"/>
      <c r="AI1065" s="61"/>
      <c r="AJ1065" s="61"/>
      <c r="AK1065" s="61"/>
      <c r="AL1065" s="61"/>
      <c r="AM1065" s="61"/>
      <c r="AN1065" s="61"/>
      <c r="AO1065" s="61"/>
      <c r="AP1065" s="61"/>
      <c r="AQ1065" s="61"/>
      <c r="AR1065" s="49">
        <f t="shared" si="623"/>
        <v>0</v>
      </c>
      <c r="AT1065" s="46"/>
      <c r="AU1065" s="46"/>
      <c r="AV1065" s="46"/>
      <c r="AW1065" s="46"/>
      <c r="AX1065" s="46"/>
      <c r="AY1065" s="46"/>
    </row>
    <row r="1066" spans="4:51" s="2" customFormat="1" ht="78.75">
      <c r="D1066" s="65">
        <v>70761</v>
      </c>
      <c r="E1066" s="48" t="s">
        <v>169</v>
      </c>
      <c r="F1066" s="49"/>
      <c r="G1066" s="49"/>
      <c r="H1066" s="49"/>
      <c r="I1066" s="49"/>
      <c r="J1066" s="49"/>
      <c r="K1066" s="50">
        <v>11731</v>
      </c>
      <c r="L1066" s="49">
        <v>2023.5</v>
      </c>
      <c r="M1066" s="49">
        <v>840</v>
      </c>
      <c r="N1066" s="49"/>
      <c r="O1066" s="49"/>
      <c r="P1066" s="49"/>
      <c r="Q1066" s="49"/>
      <c r="R1066" s="49"/>
      <c r="S1066" s="49"/>
      <c r="T1066" s="49"/>
      <c r="U1066" s="49"/>
      <c r="V1066" s="49"/>
      <c r="W1066" s="49">
        <v>50</v>
      </c>
      <c r="X1066" s="49"/>
      <c r="Y1066" s="49"/>
      <c r="Z1066" s="49"/>
      <c r="AA1066" s="49"/>
      <c r="AB1066" s="49"/>
      <c r="AC1066" s="49"/>
      <c r="AD1066" s="49">
        <v>400</v>
      </c>
      <c r="AE1066" s="49"/>
      <c r="AF1066" s="49"/>
      <c r="AG1066" s="49"/>
      <c r="AH1066" s="49"/>
      <c r="AI1066" s="49"/>
      <c r="AJ1066" s="49"/>
      <c r="AK1066" s="49"/>
      <c r="AL1066" s="49"/>
      <c r="AM1066" s="49"/>
      <c r="AN1066" s="49"/>
      <c r="AO1066" s="49"/>
      <c r="AP1066" s="49">
        <v>0</v>
      </c>
      <c r="AQ1066" s="49">
        <v>0</v>
      </c>
      <c r="AR1066" s="49">
        <f t="shared" si="623"/>
        <v>15044.5</v>
      </c>
      <c r="AS1066" s="68"/>
      <c r="AT1066" s="46">
        <f>K1066/12</f>
        <v>977.5833333333334</v>
      </c>
      <c r="AU1066" s="46">
        <f>L1066/12</f>
        <v>168.625</v>
      </c>
      <c r="AV1066" s="46">
        <f>M1066/12</f>
        <v>70</v>
      </c>
      <c r="AW1066" s="46"/>
      <c r="AX1066" s="46"/>
      <c r="AY1066" s="46"/>
    </row>
    <row r="1067" spans="4:51" s="1" customFormat="1" ht="15.75" hidden="1">
      <c r="D1067" s="51"/>
      <c r="E1067" s="52" t="s">
        <v>22</v>
      </c>
      <c r="F1067" s="49"/>
      <c r="G1067" s="49"/>
      <c r="H1067" s="49"/>
      <c r="I1067" s="49"/>
      <c r="J1067" s="49"/>
      <c r="K1067" s="53">
        <f>ROUND((K1066*K$2/100),1)</f>
        <v>2463.5</v>
      </c>
      <c r="L1067" s="53">
        <f>ROUND((L1066*L$2/100),1)</f>
        <v>412.8</v>
      </c>
      <c r="M1067" s="53"/>
      <c r="N1067" s="53">
        <f>ROUND((N1066*N$2/100),1)</f>
        <v>0</v>
      </c>
      <c r="O1067" s="53">
        <f>ROUND((O1066*O$2/100),1)</f>
        <v>0</v>
      </c>
      <c r="P1067" s="54">
        <f aca="true" t="shared" si="632" ref="P1067:AQ1067">ROUND((P1066*P$2/100),1)</f>
        <v>0</v>
      </c>
      <c r="Q1067" s="54">
        <f t="shared" si="632"/>
        <v>0</v>
      </c>
      <c r="R1067" s="53">
        <f t="shared" si="632"/>
        <v>0</v>
      </c>
      <c r="S1067" s="54">
        <f t="shared" si="632"/>
        <v>0</v>
      </c>
      <c r="T1067" s="53">
        <f t="shared" si="632"/>
        <v>0</v>
      </c>
      <c r="U1067" s="53">
        <f t="shared" si="632"/>
        <v>0</v>
      </c>
      <c r="V1067" s="53"/>
      <c r="W1067" s="53"/>
      <c r="X1067" s="53">
        <f t="shared" si="632"/>
        <v>0</v>
      </c>
      <c r="Y1067" s="53">
        <f t="shared" si="632"/>
        <v>0</v>
      </c>
      <c r="Z1067" s="54">
        <f t="shared" si="632"/>
        <v>0</v>
      </c>
      <c r="AA1067" s="54">
        <f t="shared" si="632"/>
        <v>0</v>
      </c>
      <c r="AB1067" s="54">
        <f t="shared" si="632"/>
        <v>0</v>
      </c>
      <c r="AC1067" s="54">
        <f t="shared" si="632"/>
        <v>0</v>
      </c>
      <c r="AD1067" s="53">
        <f t="shared" si="632"/>
        <v>207.6</v>
      </c>
      <c r="AE1067" s="54">
        <f t="shared" si="632"/>
        <v>0</v>
      </c>
      <c r="AF1067" s="54">
        <f t="shared" si="632"/>
        <v>0</v>
      </c>
      <c r="AG1067" s="54">
        <f t="shared" si="632"/>
        <v>0</v>
      </c>
      <c r="AH1067" s="54">
        <f t="shared" si="632"/>
        <v>0</v>
      </c>
      <c r="AI1067" s="54">
        <f t="shared" si="632"/>
        <v>0</v>
      </c>
      <c r="AJ1067" s="54"/>
      <c r="AK1067" s="54"/>
      <c r="AL1067" s="54"/>
      <c r="AM1067" s="54"/>
      <c r="AN1067" s="54"/>
      <c r="AO1067" s="54"/>
      <c r="AP1067" s="54">
        <f t="shared" si="632"/>
        <v>0</v>
      </c>
      <c r="AQ1067" s="54">
        <f t="shared" si="632"/>
        <v>0</v>
      </c>
      <c r="AR1067" s="49">
        <f t="shared" si="623"/>
        <v>3083.9</v>
      </c>
      <c r="AS1067" s="1" t="b">
        <f>SUM(K1066:AQ1066)=AR1066</f>
        <v>1</v>
      </c>
      <c r="AT1067" s="46"/>
      <c r="AU1067" s="46"/>
      <c r="AV1067" s="46"/>
      <c r="AW1067" s="46"/>
      <c r="AX1067" s="46"/>
      <c r="AY1067" s="46"/>
    </row>
    <row r="1068" spans="4:51" s="1" customFormat="1" ht="15.75" hidden="1">
      <c r="D1068" s="51"/>
      <c r="E1068" s="52" t="s">
        <v>23</v>
      </c>
      <c r="F1068" s="49"/>
      <c r="G1068" s="49"/>
      <c r="H1068" s="49"/>
      <c r="I1068" s="49"/>
      <c r="J1068" s="49"/>
      <c r="K1068" s="53">
        <f>ROUND((K1066*K$3/100),1)</f>
        <v>3777.4</v>
      </c>
      <c r="L1068" s="53">
        <f>ROUND((L1066*L$3/100),1)</f>
        <v>704.2</v>
      </c>
      <c r="M1068" s="53"/>
      <c r="N1068" s="53">
        <f>ROUND((N1066*N$3/100),1)</f>
        <v>0</v>
      </c>
      <c r="O1068" s="53">
        <f>ROUND((O1066*O$3/100),1)</f>
        <v>0</v>
      </c>
      <c r="P1068" s="54">
        <f aca="true" t="shared" si="633" ref="P1068:AQ1068">ROUND((P1066*P$3/100),1)</f>
        <v>0</v>
      </c>
      <c r="Q1068" s="54">
        <f t="shared" si="633"/>
        <v>0</v>
      </c>
      <c r="R1068" s="53">
        <f t="shared" si="633"/>
        <v>0</v>
      </c>
      <c r="S1068" s="54">
        <f t="shared" si="633"/>
        <v>0</v>
      </c>
      <c r="T1068" s="53">
        <f t="shared" si="633"/>
        <v>0</v>
      </c>
      <c r="U1068" s="53">
        <f t="shared" si="633"/>
        <v>0</v>
      </c>
      <c r="V1068" s="53"/>
      <c r="W1068" s="53"/>
      <c r="X1068" s="53">
        <f t="shared" si="633"/>
        <v>0</v>
      </c>
      <c r="Y1068" s="53">
        <f t="shared" si="633"/>
        <v>0</v>
      </c>
      <c r="Z1068" s="54">
        <f t="shared" si="633"/>
        <v>0</v>
      </c>
      <c r="AA1068" s="54">
        <f t="shared" si="633"/>
        <v>0</v>
      </c>
      <c r="AB1068" s="54">
        <f t="shared" si="633"/>
        <v>0</v>
      </c>
      <c r="AC1068" s="54">
        <f t="shared" si="633"/>
        <v>0</v>
      </c>
      <c r="AD1068" s="53">
        <f t="shared" si="633"/>
        <v>68.8</v>
      </c>
      <c r="AE1068" s="54">
        <f t="shared" si="633"/>
        <v>0</v>
      </c>
      <c r="AF1068" s="54">
        <f t="shared" si="633"/>
        <v>0</v>
      </c>
      <c r="AG1068" s="54">
        <f t="shared" si="633"/>
        <v>0</v>
      </c>
      <c r="AH1068" s="54">
        <f t="shared" si="633"/>
        <v>0</v>
      </c>
      <c r="AI1068" s="54">
        <f t="shared" si="633"/>
        <v>0</v>
      </c>
      <c r="AJ1068" s="54"/>
      <c r="AK1068" s="54"/>
      <c r="AL1068" s="54"/>
      <c r="AM1068" s="54"/>
      <c r="AN1068" s="54"/>
      <c r="AO1068" s="54"/>
      <c r="AP1068" s="54">
        <f t="shared" si="633"/>
        <v>0</v>
      </c>
      <c r="AQ1068" s="54">
        <f t="shared" si="633"/>
        <v>0</v>
      </c>
      <c r="AR1068" s="49">
        <f t="shared" si="623"/>
        <v>4550.400000000001</v>
      </c>
      <c r="AT1068" s="46"/>
      <c r="AU1068" s="46"/>
      <c r="AV1068" s="46"/>
      <c r="AW1068" s="46"/>
      <c r="AX1068" s="46"/>
      <c r="AY1068" s="46"/>
    </row>
    <row r="1069" spans="4:51" s="1" customFormat="1" ht="15.75" hidden="1">
      <c r="D1069" s="51"/>
      <c r="E1069" s="52" t="s">
        <v>24</v>
      </c>
      <c r="F1069" s="49"/>
      <c r="G1069" s="49"/>
      <c r="H1069" s="49"/>
      <c r="I1069" s="49"/>
      <c r="J1069" s="49"/>
      <c r="K1069" s="53">
        <f>ROUND((K1066*K$4/100),1)</f>
        <v>2240.6</v>
      </c>
      <c r="L1069" s="53">
        <f>ROUND((L1066*L$4/100),1)</f>
        <v>374.3</v>
      </c>
      <c r="M1069" s="53"/>
      <c r="N1069" s="53">
        <f>ROUND((N1066*N$4/100),1)</f>
        <v>0</v>
      </c>
      <c r="O1069" s="53">
        <f>ROUND((O1066*O$4/100),1)</f>
        <v>0</v>
      </c>
      <c r="P1069" s="54">
        <f aca="true" t="shared" si="634" ref="P1069:AQ1069">ROUND((P1066*P$4/100),1)</f>
        <v>0</v>
      </c>
      <c r="Q1069" s="54">
        <f t="shared" si="634"/>
        <v>0</v>
      </c>
      <c r="R1069" s="53">
        <f t="shared" si="634"/>
        <v>0</v>
      </c>
      <c r="S1069" s="54">
        <f t="shared" si="634"/>
        <v>0</v>
      </c>
      <c r="T1069" s="53">
        <f t="shared" si="634"/>
        <v>0</v>
      </c>
      <c r="U1069" s="53">
        <f t="shared" si="634"/>
        <v>0</v>
      </c>
      <c r="V1069" s="53"/>
      <c r="W1069" s="53"/>
      <c r="X1069" s="53">
        <f t="shared" si="634"/>
        <v>0</v>
      </c>
      <c r="Y1069" s="53">
        <f t="shared" si="634"/>
        <v>0</v>
      </c>
      <c r="Z1069" s="54">
        <f t="shared" si="634"/>
        <v>0</v>
      </c>
      <c r="AA1069" s="54">
        <f t="shared" si="634"/>
        <v>0</v>
      </c>
      <c r="AB1069" s="54">
        <f t="shared" si="634"/>
        <v>0</v>
      </c>
      <c r="AC1069" s="54">
        <f t="shared" si="634"/>
        <v>0</v>
      </c>
      <c r="AD1069" s="53">
        <f t="shared" si="634"/>
        <v>40.4</v>
      </c>
      <c r="AE1069" s="54">
        <f t="shared" si="634"/>
        <v>0</v>
      </c>
      <c r="AF1069" s="54">
        <f t="shared" si="634"/>
        <v>0</v>
      </c>
      <c r="AG1069" s="54">
        <f t="shared" si="634"/>
        <v>0</v>
      </c>
      <c r="AH1069" s="54">
        <f t="shared" si="634"/>
        <v>0</v>
      </c>
      <c r="AI1069" s="54">
        <f t="shared" si="634"/>
        <v>0</v>
      </c>
      <c r="AJ1069" s="54"/>
      <c r="AK1069" s="54"/>
      <c r="AL1069" s="54"/>
      <c r="AM1069" s="54"/>
      <c r="AN1069" s="54"/>
      <c r="AO1069" s="54"/>
      <c r="AP1069" s="54">
        <f t="shared" si="634"/>
        <v>0</v>
      </c>
      <c r="AQ1069" s="54">
        <f t="shared" si="634"/>
        <v>0</v>
      </c>
      <c r="AR1069" s="49">
        <f t="shared" si="623"/>
        <v>2655.3</v>
      </c>
      <c r="AT1069" s="46"/>
      <c r="AU1069" s="46"/>
      <c r="AV1069" s="46"/>
      <c r="AW1069" s="46"/>
      <c r="AX1069" s="46"/>
      <c r="AY1069" s="46"/>
    </row>
    <row r="1070" spans="4:51" s="1" customFormat="1" ht="15.75" hidden="1">
      <c r="D1070" s="51" t="s">
        <v>25</v>
      </c>
      <c r="E1070" s="52" t="s">
        <v>26</v>
      </c>
      <c r="F1070" s="49"/>
      <c r="G1070" s="49"/>
      <c r="H1070" s="49"/>
      <c r="I1070" s="49"/>
      <c r="J1070" s="49"/>
      <c r="K1070" s="53">
        <f>K1066-K1067-K1068-K1069</f>
        <v>3249.5000000000005</v>
      </c>
      <c r="L1070" s="53">
        <f>L1066-L1067-L1068-L1069</f>
        <v>532.2</v>
      </c>
      <c r="M1070" s="53"/>
      <c r="N1070" s="53">
        <f>N1066-N1067-N1068-N1069</f>
        <v>0</v>
      </c>
      <c r="O1070" s="53">
        <f>O1066-O1067-O1068-O1069</f>
        <v>0</v>
      </c>
      <c r="P1070" s="54">
        <f aca="true" t="shared" si="635" ref="P1070:AQ1070">P1066-P1067-P1068-P1069</f>
        <v>0</v>
      </c>
      <c r="Q1070" s="54">
        <f t="shared" si="635"/>
        <v>0</v>
      </c>
      <c r="R1070" s="53">
        <f t="shared" si="635"/>
        <v>0</v>
      </c>
      <c r="S1070" s="54">
        <f t="shared" si="635"/>
        <v>0</v>
      </c>
      <c r="T1070" s="53">
        <f t="shared" si="635"/>
        <v>0</v>
      </c>
      <c r="U1070" s="53">
        <f t="shared" si="635"/>
        <v>0</v>
      </c>
      <c r="V1070" s="53"/>
      <c r="W1070" s="53"/>
      <c r="X1070" s="53">
        <f t="shared" si="635"/>
        <v>0</v>
      </c>
      <c r="Y1070" s="53">
        <f t="shared" si="635"/>
        <v>0</v>
      </c>
      <c r="Z1070" s="54">
        <f t="shared" si="635"/>
        <v>0</v>
      </c>
      <c r="AA1070" s="54">
        <f t="shared" si="635"/>
        <v>0</v>
      </c>
      <c r="AB1070" s="54">
        <f t="shared" si="635"/>
        <v>0</v>
      </c>
      <c r="AC1070" s="54">
        <f t="shared" si="635"/>
        <v>0</v>
      </c>
      <c r="AD1070" s="53">
        <f t="shared" si="635"/>
        <v>83.20000000000002</v>
      </c>
      <c r="AE1070" s="54">
        <f t="shared" si="635"/>
        <v>0</v>
      </c>
      <c r="AF1070" s="54">
        <f t="shared" si="635"/>
        <v>0</v>
      </c>
      <c r="AG1070" s="54">
        <f t="shared" si="635"/>
        <v>0</v>
      </c>
      <c r="AH1070" s="54">
        <f t="shared" si="635"/>
        <v>0</v>
      </c>
      <c r="AI1070" s="54">
        <f t="shared" si="635"/>
        <v>0</v>
      </c>
      <c r="AJ1070" s="54"/>
      <c r="AK1070" s="54"/>
      <c r="AL1070" s="54"/>
      <c r="AM1070" s="54"/>
      <c r="AN1070" s="54"/>
      <c r="AO1070" s="54"/>
      <c r="AP1070" s="54">
        <f t="shared" si="635"/>
        <v>0</v>
      </c>
      <c r="AQ1070" s="54">
        <f t="shared" si="635"/>
        <v>0</v>
      </c>
      <c r="AR1070" s="49">
        <f t="shared" si="623"/>
        <v>3864.9000000000005</v>
      </c>
      <c r="AT1070" s="46"/>
      <c r="AU1070" s="46"/>
      <c r="AV1070" s="46"/>
      <c r="AW1070" s="46"/>
      <c r="AX1070" s="46"/>
      <c r="AY1070" s="46"/>
    </row>
    <row r="1071" spans="4:51" ht="15.75" hidden="1">
      <c r="D1071" s="41"/>
      <c r="E1071" s="49"/>
      <c r="F1071" s="58"/>
      <c r="G1071" s="58"/>
      <c r="H1071" s="58"/>
      <c r="I1071" s="58"/>
      <c r="J1071" s="58"/>
      <c r="K1071" s="55"/>
      <c r="L1071" s="56"/>
      <c r="M1071" s="56"/>
      <c r="N1071" s="56"/>
      <c r="O1071" s="56"/>
      <c r="P1071" s="56"/>
      <c r="Q1071" s="56"/>
      <c r="R1071" s="56"/>
      <c r="S1071" s="56"/>
      <c r="T1071" s="56"/>
      <c r="U1071" s="56"/>
      <c r="V1071" s="56"/>
      <c r="W1071" s="56"/>
      <c r="X1071" s="56"/>
      <c r="Y1071" s="56"/>
      <c r="Z1071" s="56"/>
      <c r="AA1071" s="56"/>
      <c r="AB1071" s="56"/>
      <c r="AC1071" s="56"/>
      <c r="AD1071" s="56"/>
      <c r="AE1071" s="56"/>
      <c r="AF1071" s="56"/>
      <c r="AG1071" s="56"/>
      <c r="AH1071" s="56"/>
      <c r="AI1071" s="56"/>
      <c r="AJ1071" s="56"/>
      <c r="AK1071" s="56"/>
      <c r="AL1071" s="56"/>
      <c r="AM1071" s="56"/>
      <c r="AN1071" s="56"/>
      <c r="AO1071" s="56"/>
      <c r="AP1071" s="56"/>
      <c r="AQ1071" s="56"/>
      <c r="AR1071" s="49">
        <f t="shared" si="623"/>
        <v>0</v>
      </c>
      <c r="AT1071" s="46"/>
      <c r="AU1071" s="46"/>
      <c r="AV1071" s="46"/>
      <c r="AW1071" s="46"/>
      <c r="AX1071" s="46"/>
      <c r="AY1071" s="46"/>
    </row>
    <row r="1072" spans="4:51" ht="15.75" hidden="1">
      <c r="D1072" s="41"/>
      <c r="E1072" s="49"/>
      <c r="F1072" s="58"/>
      <c r="G1072" s="58"/>
      <c r="H1072" s="58"/>
      <c r="I1072" s="58"/>
      <c r="J1072" s="58"/>
      <c r="K1072" s="55"/>
      <c r="L1072" s="56"/>
      <c r="M1072" s="56"/>
      <c r="N1072" s="56"/>
      <c r="O1072" s="56"/>
      <c r="P1072" s="56"/>
      <c r="Q1072" s="56"/>
      <c r="R1072" s="56"/>
      <c r="S1072" s="56"/>
      <c r="T1072" s="56"/>
      <c r="U1072" s="56"/>
      <c r="V1072" s="56"/>
      <c r="W1072" s="56"/>
      <c r="X1072" s="56"/>
      <c r="Y1072" s="56"/>
      <c r="Z1072" s="56"/>
      <c r="AA1072" s="56"/>
      <c r="AB1072" s="56"/>
      <c r="AC1072" s="56"/>
      <c r="AD1072" s="56"/>
      <c r="AE1072" s="56"/>
      <c r="AF1072" s="56"/>
      <c r="AG1072" s="56"/>
      <c r="AH1072" s="56"/>
      <c r="AI1072" s="56"/>
      <c r="AJ1072" s="56"/>
      <c r="AK1072" s="56"/>
      <c r="AL1072" s="56"/>
      <c r="AM1072" s="56"/>
      <c r="AN1072" s="56"/>
      <c r="AO1072" s="56"/>
      <c r="AP1072" s="56"/>
      <c r="AQ1072" s="56"/>
      <c r="AR1072" s="49">
        <f t="shared" si="623"/>
        <v>0</v>
      </c>
      <c r="AT1072" s="46"/>
      <c r="AU1072" s="46"/>
      <c r="AV1072" s="46"/>
      <c r="AW1072" s="46"/>
      <c r="AX1072" s="46"/>
      <c r="AY1072" s="46"/>
    </row>
    <row r="1073" spans="4:51" ht="43.5" customHeight="1" hidden="1">
      <c r="D1073" s="67">
        <v>70732</v>
      </c>
      <c r="E1073" s="48" t="s">
        <v>170</v>
      </c>
      <c r="F1073" s="49"/>
      <c r="G1073" s="49"/>
      <c r="H1073" s="49"/>
      <c r="I1073" s="49"/>
      <c r="J1073" s="49"/>
      <c r="K1073" s="50">
        <v>0</v>
      </c>
      <c r="L1073" s="49">
        <v>0</v>
      </c>
      <c r="M1073" s="49"/>
      <c r="N1073" s="49">
        <v>0</v>
      </c>
      <c r="O1073" s="49">
        <v>0</v>
      </c>
      <c r="P1073" s="49">
        <v>0</v>
      </c>
      <c r="Q1073" s="49">
        <v>0</v>
      </c>
      <c r="R1073" s="49"/>
      <c r="S1073" s="49">
        <v>0</v>
      </c>
      <c r="T1073" s="49">
        <v>0</v>
      </c>
      <c r="U1073" s="49">
        <v>0</v>
      </c>
      <c r="V1073" s="49"/>
      <c r="W1073" s="49"/>
      <c r="X1073" s="49">
        <v>0</v>
      </c>
      <c r="Y1073" s="49">
        <v>0</v>
      </c>
      <c r="Z1073" s="49">
        <v>0</v>
      </c>
      <c r="AA1073" s="49">
        <v>0</v>
      </c>
      <c r="AB1073" s="49">
        <v>0</v>
      </c>
      <c r="AC1073" s="49">
        <v>0</v>
      </c>
      <c r="AD1073" s="49">
        <v>0</v>
      </c>
      <c r="AE1073" s="49">
        <v>0</v>
      </c>
      <c r="AF1073" s="49">
        <v>0</v>
      </c>
      <c r="AG1073" s="49">
        <v>0</v>
      </c>
      <c r="AH1073" s="49">
        <v>0</v>
      </c>
      <c r="AI1073" s="49">
        <v>0</v>
      </c>
      <c r="AJ1073" s="49"/>
      <c r="AK1073" s="49"/>
      <c r="AL1073" s="49"/>
      <c r="AM1073" s="49"/>
      <c r="AN1073" s="49"/>
      <c r="AO1073" s="49"/>
      <c r="AP1073" s="49">
        <v>0</v>
      </c>
      <c r="AQ1073" s="49">
        <v>0</v>
      </c>
      <c r="AR1073" s="49">
        <f t="shared" si="623"/>
        <v>0</v>
      </c>
      <c r="AT1073" s="46"/>
      <c r="AU1073" s="46"/>
      <c r="AV1073" s="46"/>
      <c r="AW1073" s="46"/>
      <c r="AX1073" s="46"/>
      <c r="AY1073" s="46"/>
    </row>
    <row r="1074" spans="4:51" s="72" customFormat="1" ht="15.75" hidden="1">
      <c r="D1074" s="51"/>
      <c r="E1074" s="52" t="s">
        <v>22</v>
      </c>
      <c r="F1074" s="49"/>
      <c r="G1074" s="49"/>
      <c r="H1074" s="49"/>
      <c r="I1074" s="49"/>
      <c r="J1074" s="49"/>
      <c r="K1074" s="53">
        <f aca="true" t="shared" si="636" ref="K1074:AQ1074">ROUND((K1073*K$2/100),1)</f>
        <v>0</v>
      </c>
      <c r="L1074" s="54">
        <f t="shared" si="636"/>
        <v>0</v>
      </c>
      <c r="M1074" s="54"/>
      <c r="N1074" s="54">
        <f t="shared" si="636"/>
        <v>0</v>
      </c>
      <c r="O1074" s="54">
        <f t="shared" si="636"/>
        <v>0</v>
      </c>
      <c r="P1074" s="54">
        <f t="shared" si="636"/>
        <v>0</v>
      </c>
      <c r="Q1074" s="54">
        <f t="shared" si="636"/>
        <v>0</v>
      </c>
      <c r="R1074" s="54">
        <f t="shared" si="636"/>
        <v>0</v>
      </c>
      <c r="S1074" s="54">
        <f t="shared" si="636"/>
        <v>0</v>
      </c>
      <c r="T1074" s="54">
        <f t="shared" si="636"/>
        <v>0</v>
      </c>
      <c r="U1074" s="54">
        <f t="shared" si="636"/>
        <v>0</v>
      </c>
      <c r="V1074" s="54"/>
      <c r="W1074" s="54"/>
      <c r="X1074" s="54">
        <f t="shared" si="636"/>
        <v>0</v>
      </c>
      <c r="Y1074" s="54">
        <f t="shared" si="636"/>
        <v>0</v>
      </c>
      <c r="Z1074" s="54">
        <f t="shared" si="636"/>
        <v>0</v>
      </c>
      <c r="AA1074" s="54">
        <f t="shared" si="636"/>
        <v>0</v>
      </c>
      <c r="AB1074" s="54">
        <f t="shared" si="636"/>
        <v>0</v>
      </c>
      <c r="AC1074" s="54">
        <f t="shared" si="636"/>
        <v>0</v>
      </c>
      <c r="AD1074" s="54">
        <f t="shared" si="636"/>
        <v>0</v>
      </c>
      <c r="AE1074" s="54">
        <f t="shared" si="636"/>
        <v>0</v>
      </c>
      <c r="AF1074" s="54">
        <f t="shared" si="636"/>
        <v>0</v>
      </c>
      <c r="AG1074" s="54">
        <f t="shared" si="636"/>
        <v>0</v>
      </c>
      <c r="AH1074" s="54">
        <f t="shared" si="636"/>
        <v>0</v>
      </c>
      <c r="AI1074" s="54">
        <f t="shared" si="636"/>
        <v>0</v>
      </c>
      <c r="AJ1074" s="54"/>
      <c r="AK1074" s="54"/>
      <c r="AL1074" s="54"/>
      <c r="AM1074" s="54"/>
      <c r="AN1074" s="54"/>
      <c r="AO1074" s="54"/>
      <c r="AP1074" s="54">
        <f t="shared" si="636"/>
        <v>0</v>
      </c>
      <c r="AQ1074" s="54">
        <f t="shared" si="636"/>
        <v>0</v>
      </c>
      <c r="AR1074" s="49">
        <f t="shared" si="623"/>
        <v>0</v>
      </c>
      <c r="AS1074" s="1" t="b">
        <f>SUM(K1073:Z1073)=AR1073</f>
        <v>1</v>
      </c>
      <c r="AT1074" s="46"/>
      <c r="AU1074" s="46"/>
      <c r="AV1074" s="46"/>
      <c r="AW1074" s="46"/>
      <c r="AX1074" s="46"/>
      <c r="AY1074" s="46"/>
    </row>
    <row r="1075" spans="4:51" s="1" customFormat="1" ht="15.75" hidden="1">
      <c r="D1075" s="51"/>
      <c r="E1075" s="52" t="s">
        <v>23</v>
      </c>
      <c r="F1075" s="49"/>
      <c r="G1075" s="49"/>
      <c r="H1075" s="49"/>
      <c r="I1075" s="49"/>
      <c r="J1075" s="49"/>
      <c r="K1075" s="53">
        <f aca="true" t="shared" si="637" ref="K1075:AQ1075">ROUND((K1073*K$3/100),1)</f>
        <v>0</v>
      </c>
      <c r="L1075" s="54">
        <f t="shared" si="637"/>
        <v>0</v>
      </c>
      <c r="M1075" s="54"/>
      <c r="N1075" s="54">
        <f t="shared" si="637"/>
        <v>0</v>
      </c>
      <c r="O1075" s="54">
        <f t="shared" si="637"/>
        <v>0</v>
      </c>
      <c r="P1075" s="54">
        <f t="shared" si="637"/>
        <v>0</v>
      </c>
      <c r="Q1075" s="54">
        <f t="shared" si="637"/>
        <v>0</v>
      </c>
      <c r="R1075" s="54">
        <f t="shared" si="637"/>
        <v>0</v>
      </c>
      <c r="S1075" s="54">
        <f t="shared" si="637"/>
        <v>0</v>
      </c>
      <c r="T1075" s="54">
        <f t="shared" si="637"/>
        <v>0</v>
      </c>
      <c r="U1075" s="54">
        <f t="shared" si="637"/>
        <v>0</v>
      </c>
      <c r="V1075" s="54"/>
      <c r="W1075" s="54"/>
      <c r="X1075" s="54">
        <f t="shared" si="637"/>
        <v>0</v>
      </c>
      <c r="Y1075" s="54">
        <f t="shared" si="637"/>
        <v>0</v>
      </c>
      <c r="Z1075" s="54">
        <f t="shared" si="637"/>
        <v>0</v>
      </c>
      <c r="AA1075" s="54">
        <f t="shared" si="637"/>
        <v>0</v>
      </c>
      <c r="AB1075" s="54">
        <f t="shared" si="637"/>
        <v>0</v>
      </c>
      <c r="AC1075" s="54">
        <f t="shared" si="637"/>
        <v>0</v>
      </c>
      <c r="AD1075" s="54">
        <f t="shared" si="637"/>
        <v>0</v>
      </c>
      <c r="AE1075" s="54">
        <f t="shared" si="637"/>
        <v>0</v>
      </c>
      <c r="AF1075" s="54">
        <f t="shared" si="637"/>
        <v>0</v>
      </c>
      <c r="AG1075" s="54">
        <f t="shared" si="637"/>
        <v>0</v>
      </c>
      <c r="AH1075" s="54">
        <f t="shared" si="637"/>
        <v>0</v>
      </c>
      <c r="AI1075" s="54">
        <f t="shared" si="637"/>
        <v>0</v>
      </c>
      <c r="AJ1075" s="54"/>
      <c r="AK1075" s="54"/>
      <c r="AL1075" s="54"/>
      <c r="AM1075" s="54"/>
      <c r="AN1075" s="54"/>
      <c r="AO1075" s="54"/>
      <c r="AP1075" s="54">
        <f t="shared" si="637"/>
        <v>0</v>
      </c>
      <c r="AQ1075" s="54">
        <f t="shared" si="637"/>
        <v>0</v>
      </c>
      <c r="AR1075" s="49">
        <f t="shared" si="623"/>
        <v>0</v>
      </c>
      <c r="AT1075" s="46"/>
      <c r="AU1075" s="46"/>
      <c r="AV1075" s="46"/>
      <c r="AW1075" s="46"/>
      <c r="AX1075" s="46"/>
      <c r="AY1075" s="46"/>
    </row>
    <row r="1076" spans="4:51" s="1" customFormat="1" ht="15.75" hidden="1">
      <c r="D1076" s="51"/>
      <c r="E1076" s="52" t="s">
        <v>24</v>
      </c>
      <c r="F1076" s="49"/>
      <c r="G1076" s="49"/>
      <c r="H1076" s="49"/>
      <c r="I1076" s="49"/>
      <c r="J1076" s="49"/>
      <c r="K1076" s="53">
        <f aca="true" t="shared" si="638" ref="K1076:AQ1076">ROUND((K1073*K$4/100),1)</f>
        <v>0</v>
      </c>
      <c r="L1076" s="54">
        <f t="shared" si="638"/>
        <v>0</v>
      </c>
      <c r="M1076" s="54"/>
      <c r="N1076" s="54">
        <f t="shared" si="638"/>
        <v>0</v>
      </c>
      <c r="O1076" s="54">
        <f t="shared" si="638"/>
        <v>0</v>
      </c>
      <c r="P1076" s="54">
        <f t="shared" si="638"/>
        <v>0</v>
      </c>
      <c r="Q1076" s="54">
        <f t="shared" si="638"/>
        <v>0</v>
      </c>
      <c r="R1076" s="54">
        <f t="shared" si="638"/>
        <v>0</v>
      </c>
      <c r="S1076" s="54">
        <f t="shared" si="638"/>
        <v>0</v>
      </c>
      <c r="T1076" s="54">
        <f t="shared" si="638"/>
        <v>0</v>
      </c>
      <c r="U1076" s="54">
        <f t="shared" si="638"/>
        <v>0</v>
      </c>
      <c r="V1076" s="54"/>
      <c r="W1076" s="54"/>
      <c r="X1076" s="54">
        <f t="shared" si="638"/>
        <v>0</v>
      </c>
      <c r="Y1076" s="54">
        <f t="shared" si="638"/>
        <v>0</v>
      </c>
      <c r="Z1076" s="54">
        <f t="shared" si="638"/>
        <v>0</v>
      </c>
      <c r="AA1076" s="54">
        <f t="shared" si="638"/>
        <v>0</v>
      </c>
      <c r="AB1076" s="54">
        <f t="shared" si="638"/>
        <v>0</v>
      </c>
      <c r="AC1076" s="54">
        <f t="shared" si="638"/>
        <v>0</v>
      </c>
      <c r="AD1076" s="54">
        <f t="shared" si="638"/>
        <v>0</v>
      </c>
      <c r="AE1076" s="54">
        <f t="shared" si="638"/>
        <v>0</v>
      </c>
      <c r="AF1076" s="54">
        <f t="shared" si="638"/>
        <v>0</v>
      </c>
      <c r="AG1076" s="54">
        <f t="shared" si="638"/>
        <v>0</v>
      </c>
      <c r="AH1076" s="54">
        <f t="shared" si="638"/>
        <v>0</v>
      </c>
      <c r="AI1076" s="54">
        <f t="shared" si="638"/>
        <v>0</v>
      </c>
      <c r="AJ1076" s="54"/>
      <c r="AK1076" s="54"/>
      <c r="AL1076" s="54"/>
      <c r="AM1076" s="54"/>
      <c r="AN1076" s="54"/>
      <c r="AO1076" s="54"/>
      <c r="AP1076" s="54">
        <f t="shared" si="638"/>
        <v>0</v>
      </c>
      <c r="AQ1076" s="54">
        <f t="shared" si="638"/>
        <v>0</v>
      </c>
      <c r="AR1076" s="49">
        <f t="shared" si="623"/>
        <v>0</v>
      </c>
      <c r="AT1076" s="46"/>
      <c r="AU1076" s="46"/>
      <c r="AV1076" s="46"/>
      <c r="AW1076" s="46"/>
      <c r="AX1076" s="46"/>
      <c r="AY1076" s="46"/>
    </row>
    <row r="1077" spans="4:51" s="1" customFormat="1" ht="15.75" hidden="1">
      <c r="D1077" s="51" t="s">
        <v>25</v>
      </c>
      <c r="E1077" s="52" t="s">
        <v>26</v>
      </c>
      <c r="F1077" s="49"/>
      <c r="G1077" s="49"/>
      <c r="H1077" s="49"/>
      <c r="I1077" s="49"/>
      <c r="J1077" s="49"/>
      <c r="K1077" s="53">
        <f aca="true" t="shared" si="639" ref="K1077:AQ1077">K1073-K1074-K1075-K1076</f>
        <v>0</v>
      </c>
      <c r="L1077" s="54">
        <f t="shared" si="639"/>
        <v>0</v>
      </c>
      <c r="M1077" s="54"/>
      <c r="N1077" s="54">
        <f t="shared" si="639"/>
        <v>0</v>
      </c>
      <c r="O1077" s="54">
        <f t="shared" si="639"/>
        <v>0</v>
      </c>
      <c r="P1077" s="54">
        <f t="shared" si="639"/>
        <v>0</v>
      </c>
      <c r="Q1077" s="54">
        <f t="shared" si="639"/>
        <v>0</v>
      </c>
      <c r="R1077" s="54">
        <f t="shared" si="639"/>
        <v>0</v>
      </c>
      <c r="S1077" s="54">
        <f t="shared" si="639"/>
        <v>0</v>
      </c>
      <c r="T1077" s="54">
        <f t="shared" si="639"/>
        <v>0</v>
      </c>
      <c r="U1077" s="54">
        <f t="shared" si="639"/>
        <v>0</v>
      </c>
      <c r="V1077" s="54"/>
      <c r="W1077" s="54"/>
      <c r="X1077" s="54">
        <f t="shared" si="639"/>
        <v>0</v>
      </c>
      <c r="Y1077" s="54">
        <f t="shared" si="639"/>
        <v>0</v>
      </c>
      <c r="Z1077" s="54">
        <f t="shared" si="639"/>
        <v>0</v>
      </c>
      <c r="AA1077" s="54">
        <f t="shared" si="639"/>
        <v>0</v>
      </c>
      <c r="AB1077" s="54">
        <f t="shared" si="639"/>
        <v>0</v>
      </c>
      <c r="AC1077" s="54">
        <f t="shared" si="639"/>
        <v>0</v>
      </c>
      <c r="AD1077" s="54">
        <f t="shared" si="639"/>
        <v>0</v>
      </c>
      <c r="AE1077" s="54">
        <f t="shared" si="639"/>
        <v>0</v>
      </c>
      <c r="AF1077" s="54">
        <f t="shared" si="639"/>
        <v>0</v>
      </c>
      <c r="AG1077" s="54">
        <f t="shared" si="639"/>
        <v>0</v>
      </c>
      <c r="AH1077" s="54">
        <f t="shared" si="639"/>
        <v>0</v>
      </c>
      <c r="AI1077" s="54">
        <f t="shared" si="639"/>
        <v>0</v>
      </c>
      <c r="AJ1077" s="54"/>
      <c r="AK1077" s="54"/>
      <c r="AL1077" s="54"/>
      <c r="AM1077" s="54"/>
      <c r="AN1077" s="54"/>
      <c r="AO1077" s="54"/>
      <c r="AP1077" s="54">
        <f t="shared" si="639"/>
        <v>0</v>
      </c>
      <c r="AQ1077" s="54">
        <f t="shared" si="639"/>
        <v>0</v>
      </c>
      <c r="AR1077" s="49">
        <f t="shared" si="623"/>
        <v>0</v>
      </c>
      <c r="AT1077" s="46"/>
      <c r="AU1077" s="46"/>
      <c r="AV1077" s="46"/>
      <c r="AW1077" s="46"/>
      <c r="AX1077" s="46"/>
      <c r="AY1077" s="46"/>
    </row>
    <row r="1078" spans="4:51" ht="15.75" hidden="1">
      <c r="D1078" s="41"/>
      <c r="E1078" s="49"/>
      <c r="F1078" s="58"/>
      <c r="G1078" s="58"/>
      <c r="H1078" s="58"/>
      <c r="I1078" s="58"/>
      <c r="J1078" s="58"/>
      <c r="K1078" s="55"/>
      <c r="L1078" s="56"/>
      <c r="M1078" s="56"/>
      <c r="N1078" s="56"/>
      <c r="O1078" s="56"/>
      <c r="P1078" s="56"/>
      <c r="Q1078" s="56"/>
      <c r="R1078" s="56"/>
      <c r="S1078" s="56"/>
      <c r="T1078" s="56"/>
      <c r="U1078" s="56"/>
      <c r="V1078" s="56"/>
      <c r="W1078" s="56"/>
      <c r="X1078" s="56"/>
      <c r="Y1078" s="56"/>
      <c r="Z1078" s="56"/>
      <c r="AA1078" s="56"/>
      <c r="AB1078" s="56"/>
      <c r="AC1078" s="56"/>
      <c r="AD1078" s="56"/>
      <c r="AE1078" s="56"/>
      <c r="AF1078" s="56"/>
      <c r="AG1078" s="56"/>
      <c r="AH1078" s="56"/>
      <c r="AI1078" s="56"/>
      <c r="AJ1078" s="56"/>
      <c r="AK1078" s="56"/>
      <c r="AL1078" s="56"/>
      <c r="AM1078" s="56"/>
      <c r="AN1078" s="56"/>
      <c r="AO1078" s="56"/>
      <c r="AP1078" s="56"/>
      <c r="AQ1078" s="56"/>
      <c r="AR1078" s="49">
        <f t="shared" si="623"/>
        <v>0</v>
      </c>
      <c r="AT1078" s="46"/>
      <c r="AU1078" s="46"/>
      <c r="AV1078" s="46"/>
      <c r="AW1078" s="46"/>
      <c r="AX1078" s="46"/>
      <c r="AY1078" s="46"/>
    </row>
    <row r="1079" spans="4:51" ht="15.75" hidden="1">
      <c r="D1079" s="41"/>
      <c r="E1079" s="49"/>
      <c r="F1079" s="58"/>
      <c r="G1079" s="58"/>
      <c r="H1079" s="58"/>
      <c r="I1079" s="58"/>
      <c r="J1079" s="58"/>
      <c r="K1079" s="55"/>
      <c r="L1079" s="56"/>
      <c r="M1079" s="56"/>
      <c r="N1079" s="56"/>
      <c r="O1079" s="56"/>
      <c r="P1079" s="56"/>
      <c r="Q1079" s="56"/>
      <c r="R1079" s="56"/>
      <c r="S1079" s="56"/>
      <c r="T1079" s="56"/>
      <c r="U1079" s="56"/>
      <c r="V1079" s="56"/>
      <c r="W1079" s="56"/>
      <c r="X1079" s="56"/>
      <c r="Y1079" s="56"/>
      <c r="Z1079" s="56"/>
      <c r="AA1079" s="56"/>
      <c r="AB1079" s="56"/>
      <c r="AC1079" s="56"/>
      <c r="AD1079" s="56"/>
      <c r="AE1079" s="56"/>
      <c r="AF1079" s="56"/>
      <c r="AG1079" s="56"/>
      <c r="AH1079" s="56"/>
      <c r="AI1079" s="56"/>
      <c r="AJ1079" s="56"/>
      <c r="AK1079" s="56"/>
      <c r="AL1079" s="56"/>
      <c r="AM1079" s="56"/>
      <c r="AN1079" s="56"/>
      <c r="AO1079" s="56"/>
      <c r="AP1079" s="56"/>
      <c r="AQ1079" s="56"/>
      <c r="AR1079" s="49">
        <f t="shared" si="623"/>
        <v>0</v>
      </c>
      <c r="AT1079" s="46"/>
      <c r="AU1079" s="46"/>
      <c r="AV1079" s="46"/>
      <c r="AW1079" s="46"/>
      <c r="AX1079" s="46"/>
      <c r="AY1079" s="46"/>
    </row>
    <row r="1080" spans="4:51" ht="31.5" customHeight="1" hidden="1">
      <c r="D1080" s="67">
        <v>70732</v>
      </c>
      <c r="E1080" s="48" t="s">
        <v>171</v>
      </c>
      <c r="F1080" s="49"/>
      <c r="G1080" s="49"/>
      <c r="H1080" s="49"/>
      <c r="I1080" s="49"/>
      <c r="J1080" s="49"/>
      <c r="K1080" s="50">
        <v>0</v>
      </c>
      <c r="L1080" s="49">
        <v>0</v>
      </c>
      <c r="M1080" s="49"/>
      <c r="N1080" s="49">
        <v>0</v>
      </c>
      <c r="O1080" s="49">
        <v>0</v>
      </c>
      <c r="P1080" s="49">
        <v>0</v>
      </c>
      <c r="Q1080" s="49">
        <v>0</v>
      </c>
      <c r="R1080" s="49">
        <v>0</v>
      </c>
      <c r="S1080" s="49">
        <v>0</v>
      </c>
      <c r="T1080" s="49">
        <v>0</v>
      </c>
      <c r="U1080" s="49">
        <v>0</v>
      </c>
      <c r="V1080" s="49"/>
      <c r="W1080" s="49"/>
      <c r="X1080" s="49">
        <v>0</v>
      </c>
      <c r="Y1080" s="49">
        <v>0</v>
      </c>
      <c r="Z1080" s="49">
        <v>0</v>
      </c>
      <c r="AA1080" s="49">
        <v>0</v>
      </c>
      <c r="AB1080" s="49">
        <v>0</v>
      </c>
      <c r="AC1080" s="49">
        <v>0</v>
      </c>
      <c r="AD1080" s="49">
        <v>0</v>
      </c>
      <c r="AE1080" s="49">
        <v>0</v>
      </c>
      <c r="AF1080" s="49">
        <v>0</v>
      </c>
      <c r="AG1080" s="49">
        <v>0</v>
      </c>
      <c r="AH1080" s="49">
        <v>0</v>
      </c>
      <c r="AI1080" s="49">
        <v>0</v>
      </c>
      <c r="AJ1080" s="49"/>
      <c r="AK1080" s="49"/>
      <c r="AL1080" s="49"/>
      <c r="AM1080" s="49"/>
      <c r="AN1080" s="49"/>
      <c r="AO1080" s="49"/>
      <c r="AP1080" s="49">
        <v>0</v>
      </c>
      <c r="AQ1080" s="49">
        <v>0</v>
      </c>
      <c r="AR1080" s="49">
        <f t="shared" si="623"/>
        <v>0</v>
      </c>
      <c r="AT1080" s="46"/>
      <c r="AU1080" s="46"/>
      <c r="AV1080" s="46"/>
      <c r="AW1080" s="46"/>
      <c r="AX1080" s="46"/>
      <c r="AY1080" s="46"/>
    </row>
    <row r="1081" spans="4:51" s="1" customFormat="1" ht="15.75" hidden="1">
      <c r="D1081" s="51"/>
      <c r="E1081" s="52" t="s">
        <v>22</v>
      </c>
      <c r="F1081" s="49"/>
      <c r="G1081" s="49"/>
      <c r="H1081" s="49"/>
      <c r="I1081" s="49"/>
      <c r="J1081" s="49"/>
      <c r="K1081" s="53">
        <f aca="true" t="shared" si="640" ref="K1081:AQ1081">ROUND((K1080*K$2/100),1)</f>
        <v>0</v>
      </c>
      <c r="L1081" s="54">
        <f t="shared" si="640"/>
        <v>0</v>
      </c>
      <c r="M1081" s="54"/>
      <c r="N1081" s="54">
        <f t="shared" si="640"/>
        <v>0</v>
      </c>
      <c r="O1081" s="54">
        <f t="shared" si="640"/>
        <v>0</v>
      </c>
      <c r="P1081" s="54">
        <f t="shared" si="640"/>
        <v>0</v>
      </c>
      <c r="Q1081" s="54">
        <f t="shared" si="640"/>
        <v>0</v>
      </c>
      <c r="R1081" s="54">
        <f t="shared" si="640"/>
        <v>0</v>
      </c>
      <c r="S1081" s="54">
        <f t="shared" si="640"/>
        <v>0</v>
      </c>
      <c r="T1081" s="54">
        <f t="shared" si="640"/>
        <v>0</v>
      </c>
      <c r="U1081" s="54">
        <f t="shared" si="640"/>
        <v>0</v>
      </c>
      <c r="V1081" s="54"/>
      <c r="W1081" s="54"/>
      <c r="X1081" s="54">
        <f t="shared" si="640"/>
        <v>0</v>
      </c>
      <c r="Y1081" s="54">
        <f t="shared" si="640"/>
        <v>0</v>
      </c>
      <c r="Z1081" s="54">
        <f t="shared" si="640"/>
        <v>0</v>
      </c>
      <c r="AA1081" s="54">
        <f t="shared" si="640"/>
        <v>0</v>
      </c>
      <c r="AB1081" s="54">
        <f t="shared" si="640"/>
        <v>0</v>
      </c>
      <c r="AC1081" s="54">
        <f t="shared" si="640"/>
        <v>0</v>
      </c>
      <c r="AD1081" s="54">
        <f t="shared" si="640"/>
        <v>0</v>
      </c>
      <c r="AE1081" s="54">
        <f t="shared" si="640"/>
        <v>0</v>
      </c>
      <c r="AF1081" s="54">
        <f t="shared" si="640"/>
        <v>0</v>
      </c>
      <c r="AG1081" s="54">
        <f t="shared" si="640"/>
        <v>0</v>
      </c>
      <c r="AH1081" s="54">
        <f t="shared" si="640"/>
        <v>0</v>
      </c>
      <c r="AI1081" s="54">
        <f t="shared" si="640"/>
        <v>0</v>
      </c>
      <c r="AJ1081" s="54"/>
      <c r="AK1081" s="54"/>
      <c r="AL1081" s="54"/>
      <c r="AM1081" s="54"/>
      <c r="AN1081" s="54"/>
      <c r="AO1081" s="54"/>
      <c r="AP1081" s="54">
        <f t="shared" si="640"/>
        <v>0</v>
      </c>
      <c r="AQ1081" s="54">
        <f t="shared" si="640"/>
        <v>0</v>
      </c>
      <c r="AR1081" s="49">
        <f t="shared" si="623"/>
        <v>0</v>
      </c>
      <c r="AS1081" s="1" t="b">
        <f>SUM(K1080:Z1080)=AR1080</f>
        <v>1</v>
      </c>
      <c r="AT1081" s="46"/>
      <c r="AU1081" s="46"/>
      <c r="AV1081" s="46"/>
      <c r="AW1081" s="46"/>
      <c r="AX1081" s="46"/>
      <c r="AY1081" s="46"/>
    </row>
    <row r="1082" spans="4:51" s="1" customFormat="1" ht="15.75" hidden="1">
      <c r="D1082" s="51"/>
      <c r="E1082" s="52" t="s">
        <v>23</v>
      </c>
      <c r="F1082" s="49"/>
      <c r="G1082" s="49"/>
      <c r="H1082" s="49"/>
      <c r="I1082" s="49"/>
      <c r="J1082" s="49"/>
      <c r="K1082" s="53">
        <f aca="true" t="shared" si="641" ref="K1082:AQ1082">ROUND((K1080*K$3/100),1)</f>
        <v>0</v>
      </c>
      <c r="L1082" s="54">
        <f t="shared" si="641"/>
        <v>0</v>
      </c>
      <c r="M1082" s="54"/>
      <c r="N1082" s="54">
        <f t="shared" si="641"/>
        <v>0</v>
      </c>
      <c r="O1082" s="54">
        <f t="shared" si="641"/>
        <v>0</v>
      </c>
      <c r="P1082" s="54">
        <f t="shared" si="641"/>
        <v>0</v>
      </c>
      <c r="Q1082" s="54">
        <f t="shared" si="641"/>
        <v>0</v>
      </c>
      <c r="R1082" s="54">
        <f t="shared" si="641"/>
        <v>0</v>
      </c>
      <c r="S1082" s="54">
        <f t="shared" si="641"/>
        <v>0</v>
      </c>
      <c r="T1082" s="54">
        <f t="shared" si="641"/>
        <v>0</v>
      </c>
      <c r="U1082" s="54">
        <f t="shared" si="641"/>
        <v>0</v>
      </c>
      <c r="V1082" s="54"/>
      <c r="W1082" s="54"/>
      <c r="X1082" s="54">
        <f t="shared" si="641"/>
        <v>0</v>
      </c>
      <c r="Y1082" s="54">
        <f t="shared" si="641"/>
        <v>0</v>
      </c>
      <c r="Z1082" s="54">
        <f t="shared" si="641"/>
        <v>0</v>
      </c>
      <c r="AA1082" s="54">
        <f t="shared" si="641"/>
        <v>0</v>
      </c>
      <c r="AB1082" s="54">
        <f t="shared" si="641"/>
        <v>0</v>
      </c>
      <c r="AC1082" s="54">
        <f t="shared" si="641"/>
        <v>0</v>
      </c>
      <c r="AD1082" s="54">
        <f t="shared" si="641"/>
        <v>0</v>
      </c>
      <c r="AE1082" s="54">
        <f t="shared" si="641"/>
        <v>0</v>
      </c>
      <c r="AF1082" s="54">
        <f t="shared" si="641"/>
        <v>0</v>
      </c>
      <c r="AG1082" s="54">
        <f t="shared" si="641"/>
        <v>0</v>
      </c>
      <c r="AH1082" s="54">
        <f t="shared" si="641"/>
        <v>0</v>
      </c>
      <c r="AI1082" s="54">
        <f t="shared" si="641"/>
        <v>0</v>
      </c>
      <c r="AJ1082" s="54"/>
      <c r="AK1082" s="54"/>
      <c r="AL1082" s="54"/>
      <c r="AM1082" s="54"/>
      <c r="AN1082" s="54"/>
      <c r="AO1082" s="54"/>
      <c r="AP1082" s="54">
        <f t="shared" si="641"/>
        <v>0</v>
      </c>
      <c r="AQ1082" s="54">
        <f t="shared" si="641"/>
        <v>0</v>
      </c>
      <c r="AR1082" s="49">
        <f t="shared" si="623"/>
        <v>0</v>
      </c>
      <c r="AT1082" s="46"/>
      <c r="AU1082" s="46"/>
      <c r="AV1082" s="46"/>
      <c r="AW1082" s="46"/>
      <c r="AX1082" s="46"/>
      <c r="AY1082" s="46"/>
    </row>
    <row r="1083" spans="4:51" s="1" customFormat="1" ht="15.75" hidden="1">
      <c r="D1083" s="51"/>
      <c r="E1083" s="52" t="s">
        <v>24</v>
      </c>
      <c r="F1083" s="49"/>
      <c r="G1083" s="49"/>
      <c r="H1083" s="49"/>
      <c r="I1083" s="49"/>
      <c r="J1083" s="49"/>
      <c r="K1083" s="53">
        <f aca="true" t="shared" si="642" ref="K1083:AQ1083">ROUND((K1080*K$4/100),1)</f>
        <v>0</v>
      </c>
      <c r="L1083" s="54">
        <f t="shared" si="642"/>
        <v>0</v>
      </c>
      <c r="M1083" s="54"/>
      <c r="N1083" s="54">
        <f t="shared" si="642"/>
        <v>0</v>
      </c>
      <c r="O1083" s="54">
        <f t="shared" si="642"/>
        <v>0</v>
      </c>
      <c r="P1083" s="54">
        <f t="shared" si="642"/>
        <v>0</v>
      </c>
      <c r="Q1083" s="54">
        <f t="shared" si="642"/>
        <v>0</v>
      </c>
      <c r="R1083" s="54">
        <f t="shared" si="642"/>
        <v>0</v>
      </c>
      <c r="S1083" s="54">
        <f t="shared" si="642"/>
        <v>0</v>
      </c>
      <c r="T1083" s="54">
        <f t="shared" si="642"/>
        <v>0</v>
      </c>
      <c r="U1083" s="54">
        <f t="shared" si="642"/>
        <v>0</v>
      </c>
      <c r="V1083" s="54"/>
      <c r="W1083" s="54"/>
      <c r="X1083" s="54">
        <f t="shared" si="642"/>
        <v>0</v>
      </c>
      <c r="Y1083" s="54">
        <f t="shared" si="642"/>
        <v>0</v>
      </c>
      <c r="Z1083" s="54">
        <f t="shared" si="642"/>
        <v>0</v>
      </c>
      <c r="AA1083" s="54">
        <f t="shared" si="642"/>
        <v>0</v>
      </c>
      <c r="AB1083" s="54">
        <f t="shared" si="642"/>
        <v>0</v>
      </c>
      <c r="AC1083" s="54">
        <f t="shared" si="642"/>
        <v>0</v>
      </c>
      <c r="AD1083" s="54">
        <f t="shared" si="642"/>
        <v>0</v>
      </c>
      <c r="AE1083" s="54">
        <f t="shared" si="642"/>
        <v>0</v>
      </c>
      <c r="AF1083" s="54">
        <f t="shared" si="642"/>
        <v>0</v>
      </c>
      <c r="AG1083" s="54">
        <f t="shared" si="642"/>
        <v>0</v>
      </c>
      <c r="AH1083" s="54">
        <f t="shared" si="642"/>
        <v>0</v>
      </c>
      <c r="AI1083" s="54">
        <f t="shared" si="642"/>
        <v>0</v>
      </c>
      <c r="AJ1083" s="54"/>
      <c r="AK1083" s="54"/>
      <c r="AL1083" s="54"/>
      <c r="AM1083" s="54"/>
      <c r="AN1083" s="54"/>
      <c r="AO1083" s="54"/>
      <c r="AP1083" s="54">
        <f t="shared" si="642"/>
        <v>0</v>
      </c>
      <c r="AQ1083" s="54">
        <f t="shared" si="642"/>
        <v>0</v>
      </c>
      <c r="AR1083" s="49">
        <f t="shared" si="623"/>
        <v>0</v>
      </c>
      <c r="AT1083" s="46"/>
      <c r="AU1083" s="46"/>
      <c r="AV1083" s="46"/>
      <c r="AW1083" s="46"/>
      <c r="AX1083" s="46"/>
      <c r="AY1083" s="46"/>
    </row>
    <row r="1084" spans="4:51" s="1" customFormat="1" ht="15.75" hidden="1">
      <c r="D1084" s="51" t="s">
        <v>25</v>
      </c>
      <c r="E1084" s="52" t="s">
        <v>26</v>
      </c>
      <c r="F1084" s="49"/>
      <c r="G1084" s="49"/>
      <c r="H1084" s="49"/>
      <c r="I1084" s="49"/>
      <c r="J1084" s="49"/>
      <c r="K1084" s="53">
        <f aca="true" t="shared" si="643" ref="K1084:AQ1084">K1080-K1081-K1082-K1083</f>
        <v>0</v>
      </c>
      <c r="L1084" s="54">
        <f t="shared" si="643"/>
        <v>0</v>
      </c>
      <c r="M1084" s="54"/>
      <c r="N1084" s="54">
        <f t="shared" si="643"/>
        <v>0</v>
      </c>
      <c r="O1084" s="54">
        <f t="shared" si="643"/>
        <v>0</v>
      </c>
      <c r="P1084" s="54">
        <f t="shared" si="643"/>
        <v>0</v>
      </c>
      <c r="Q1084" s="54">
        <f t="shared" si="643"/>
        <v>0</v>
      </c>
      <c r="R1084" s="54">
        <f t="shared" si="643"/>
        <v>0</v>
      </c>
      <c r="S1084" s="54">
        <f t="shared" si="643"/>
        <v>0</v>
      </c>
      <c r="T1084" s="54">
        <f t="shared" si="643"/>
        <v>0</v>
      </c>
      <c r="U1084" s="54">
        <f t="shared" si="643"/>
        <v>0</v>
      </c>
      <c r="V1084" s="54"/>
      <c r="W1084" s="54"/>
      <c r="X1084" s="54">
        <f t="shared" si="643"/>
        <v>0</v>
      </c>
      <c r="Y1084" s="54">
        <f t="shared" si="643"/>
        <v>0</v>
      </c>
      <c r="Z1084" s="54">
        <f t="shared" si="643"/>
        <v>0</v>
      </c>
      <c r="AA1084" s="54">
        <f t="shared" si="643"/>
        <v>0</v>
      </c>
      <c r="AB1084" s="54">
        <f t="shared" si="643"/>
        <v>0</v>
      </c>
      <c r="AC1084" s="54">
        <f t="shared" si="643"/>
        <v>0</v>
      </c>
      <c r="AD1084" s="54">
        <f t="shared" si="643"/>
        <v>0</v>
      </c>
      <c r="AE1084" s="54">
        <f t="shared" si="643"/>
        <v>0</v>
      </c>
      <c r="AF1084" s="54">
        <f t="shared" si="643"/>
        <v>0</v>
      </c>
      <c r="AG1084" s="54">
        <f t="shared" si="643"/>
        <v>0</v>
      </c>
      <c r="AH1084" s="54">
        <f t="shared" si="643"/>
        <v>0</v>
      </c>
      <c r="AI1084" s="54">
        <f t="shared" si="643"/>
        <v>0</v>
      </c>
      <c r="AJ1084" s="54"/>
      <c r="AK1084" s="54"/>
      <c r="AL1084" s="54"/>
      <c r="AM1084" s="54"/>
      <c r="AN1084" s="54"/>
      <c r="AO1084" s="54"/>
      <c r="AP1084" s="54">
        <f t="shared" si="643"/>
        <v>0</v>
      </c>
      <c r="AQ1084" s="54">
        <f t="shared" si="643"/>
        <v>0</v>
      </c>
      <c r="AR1084" s="49">
        <f t="shared" si="623"/>
        <v>0</v>
      </c>
      <c r="AT1084" s="46"/>
      <c r="AU1084" s="46"/>
      <c r="AV1084" s="46"/>
      <c r="AW1084" s="46"/>
      <c r="AX1084" s="46"/>
      <c r="AY1084" s="46"/>
    </row>
    <row r="1085" spans="4:51" ht="15.75" hidden="1">
      <c r="D1085" s="41"/>
      <c r="E1085" s="49"/>
      <c r="F1085" s="58"/>
      <c r="G1085" s="58"/>
      <c r="H1085" s="58"/>
      <c r="I1085" s="58"/>
      <c r="J1085" s="58"/>
      <c r="K1085" s="55"/>
      <c r="L1085" s="56"/>
      <c r="M1085" s="56"/>
      <c r="N1085" s="56"/>
      <c r="O1085" s="56"/>
      <c r="P1085" s="56"/>
      <c r="Q1085" s="56"/>
      <c r="R1085" s="56"/>
      <c r="S1085" s="56"/>
      <c r="T1085" s="56"/>
      <c r="U1085" s="56"/>
      <c r="V1085" s="56"/>
      <c r="W1085" s="56"/>
      <c r="X1085" s="56"/>
      <c r="Y1085" s="56"/>
      <c r="Z1085" s="56"/>
      <c r="AA1085" s="56"/>
      <c r="AB1085" s="56"/>
      <c r="AC1085" s="56"/>
      <c r="AD1085" s="56"/>
      <c r="AE1085" s="56"/>
      <c r="AF1085" s="56"/>
      <c r="AG1085" s="56"/>
      <c r="AH1085" s="56"/>
      <c r="AI1085" s="56"/>
      <c r="AJ1085" s="56"/>
      <c r="AK1085" s="56"/>
      <c r="AL1085" s="56"/>
      <c r="AM1085" s="56"/>
      <c r="AN1085" s="56"/>
      <c r="AO1085" s="56"/>
      <c r="AP1085" s="56"/>
      <c r="AQ1085" s="56"/>
      <c r="AR1085" s="49">
        <f t="shared" si="623"/>
        <v>0</v>
      </c>
      <c r="AT1085" s="46"/>
      <c r="AU1085" s="46"/>
      <c r="AV1085" s="46"/>
      <c r="AW1085" s="46"/>
      <c r="AX1085" s="46"/>
      <c r="AY1085" s="46"/>
    </row>
    <row r="1086" spans="4:51" ht="15.75" hidden="1">
      <c r="D1086" s="41"/>
      <c r="E1086" s="49"/>
      <c r="F1086" s="58"/>
      <c r="G1086" s="58"/>
      <c r="H1086" s="58"/>
      <c r="I1086" s="58"/>
      <c r="J1086" s="58"/>
      <c r="K1086" s="55"/>
      <c r="L1086" s="56"/>
      <c r="M1086" s="56"/>
      <c r="N1086" s="56"/>
      <c r="O1086" s="56"/>
      <c r="P1086" s="56"/>
      <c r="Q1086" s="56"/>
      <c r="R1086" s="56"/>
      <c r="S1086" s="56"/>
      <c r="T1086" s="56"/>
      <c r="U1086" s="56"/>
      <c r="V1086" s="56"/>
      <c r="W1086" s="56"/>
      <c r="X1086" s="56"/>
      <c r="Y1086" s="56"/>
      <c r="Z1086" s="56"/>
      <c r="AA1086" s="56"/>
      <c r="AB1086" s="56"/>
      <c r="AC1086" s="56"/>
      <c r="AD1086" s="56"/>
      <c r="AE1086" s="56"/>
      <c r="AF1086" s="56"/>
      <c r="AG1086" s="56"/>
      <c r="AH1086" s="56"/>
      <c r="AI1086" s="56"/>
      <c r="AJ1086" s="56"/>
      <c r="AK1086" s="56"/>
      <c r="AL1086" s="56"/>
      <c r="AM1086" s="56"/>
      <c r="AN1086" s="56"/>
      <c r="AO1086" s="56"/>
      <c r="AP1086" s="56"/>
      <c r="AQ1086" s="56"/>
      <c r="AR1086" s="49">
        <f t="shared" si="623"/>
        <v>0</v>
      </c>
      <c r="AT1086" s="46"/>
      <c r="AU1086" s="46"/>
      <c r="AV1086" s="46"/>
      <c r="AW1086" s="46"/>
      <c r="AX1086" s="46"/>
      <c r="AY1086" s="46"/>
    </row>
    <row r="1087" spans="4:51" ht="47.25" customHeight="1" hidden="1">
      <c r="D1087" s="67">
        <v>70732</v>
      </c>
      <c r="E1087" s="48" t="s">
        <v>172</v>
      </c>
      <c r="F1087" s="49"/>
      <c r="G1087" s="49"/>
      <c r="H1087" s="49"/>
      <c r="I1087" s="49"/>
      <c r="J1087" s="49"/>
      <c r="K1087" s="50">
        <v>0</v>
      </c>
      <c r="L1087" s="49">
        <v>0</v>
      </c>
      <c r="M1087" s="49"/>
      <c r="N1087" s="49">
        <v>0</v>
      </c>
      <c r="O1087" s="49">
        <v>0</v>
      </c>
      <c r="P1087" s="49">
        <v>0</v>
      </c>
      <c r="Q1087" s="49">
        <v>0</v>
      </c>
      <c r="R1087" s="49">
        <v>0</v>
      </c>
      <c r="S1087" s="49">
        <v>0</v>
      </c>
      <c r="T1087" s="49">
        <v>0</v>
      </c>
      <c r="U1087" s="49">
        <v>0</v>
      </c>
      <c r="V1087" s="49"/>
      <c r="W1087" s="49"/>
      <c r="X1087" s="49">
        <v>0</v>
      </c>
      <c r="Y1087" s="49">
        <v>0</v>
      </c>
      <c r="Z1087" s="49">
        <v>0</v>
      </c>
      <c r="AA1087" s="49">
        <v>0</v>
      </c>
      <c r="AB1087" s="49">
        <v>0</v>
      </c>
      <c r="AC1087" s="49">
        <v>0</v>
      </c>
      <c r="AD1087" s="49">
        <v>0</v>
      </c>
      <c r="AE1087" s="49">
        <v>0</v>
      </c>
      <c r="AF1087" s="49">
        <v>0</v>
      </c>
      <c r="AG1087" s="49">
        <v>0</v>
      </c>
      <c r="AH1087" s="49">
        <v>0</v>
      </c>
      <c r="AI1087" s="49">
        <v>0</v>
      </c>
      <c r="AJ1087" s="49"/>
      <c r="AK1087" s="49"/>
      <c r="AL1087" s="49"/>
      <c r="AM1087" s="49"/>
      <c r="AN1087" s="49"/>
      <c r="AO1087" s="49"/>
      <c r="AP1087" s="49">
        <v>0</v>
      </c>
      <c r="AQ1087" s="49">
        <v>0</v>
      </c>
      <c r="AR1087" s="49">
        <f t="shared" si="623"/>
        <v>0</v>
      </c>
      <c r="AT1087" s="46"/>
      <c r="AU1087" s="46"/>
      <c r="AV1087" s="46"/>
      <c r="AW1087" s="46"/>
      <c r="AX1087" s="46"/>
      <c r="AY1087" s="46"/>
    </row>
    <row r="1088" spans="4:51" s="1" customFormat="1" ht="15.75" hidden="1">
      <c r="D1088" s="51"/>
      <c r="E1088" s="52" t="s">
        <v>22</v>
      </c>
      <c r="F1088" s="49"/>
      <c r="G1088" s="49"/>
      <c r="H1088" s="49"/>
      <c r="I1088" s="49"/>
      <c r="J1088" s="49"/>
      <c r="K1088" s="53">
        <f aca="true" t="shared" si="644" ref="K1088:AQ1088">ROUND((K1087*K$2/100),1)</f>
        <v>0</v>
      </c>
      <c r="L1088" s="54">
        <f t="shared" si="644"/>
        <v>0</v>
      </c>
      <c r="M1088" s="54"/>
      <c r="N1088" s="54">
        <f t="shared" si="644"/>
        <v>0</v>
      </c>
      <c r="O1088" s="54">
        <f t="shared" si="644"/>
        <v>0</v>
      </c>
      <c r="P1088" s="54">
        <f t="shared" si="644"/>
        <v>0</v>
      </c>
      <c r="Q1088" s="54">
        <f t="shared" si="644"/>
        <v>0</v>
      </c>
      <c r="R1088" s="54">
        <f t="shared" si="644"/>
        <v>0</v>
      </c>
      <c r="S1088" s="54">
        <f t="shared" si="644"/>
        <v>0</v>
      </c>
      <c r="T1088" s="54">
        <f t="shared" si="644"/>
        <v>0</v>
      </c>
      <c r="U1088" s="54">
        <f t="shared" si="644"/>
        <v>0</v>
      </c>
      <c r="V1088" s="54"/>
      <c r="W1088" s="54"/>
      <c r="X1088" s="54">
        <f t="shared" si="644"/>
        <v>0</v>
      </c>
      <c r="Y1088" s="54">
        <f t="shared" si="644"/>
        <v>0</v>
      </c>
      <c r="Z1088" s="54">
        <f t="shared" si="644"/>
        <v>0</v>
      </c>
      <c r="AA1088" s="54">
        <f t="shared" si="644"/>
        <v>0</v>
      </c>
      <c r="AB1088" s="54">
        <f t="shared" si="644"/>
        <v>0</v>
      </c>
      <c r="AC1088" s="54">
        <f t="shared" si="644"/>
        <v>0</v>
      </c>
      <c r="AD1088" s="54">
        <f t="shared" si="644"/>
        <v>0</v>
      </c>
      <c r="AE1088" s="54">
        <f t="shared" si="644"/>
        <v>0</v>
      </c>
      <c r="AF1088" s="54">
        <f t="shared" si="644"/>
        <v>0</v>
      </c>
      <c r="AG1088" s="54">
        <f t="shared" si="644"/>
        <v>0</v>
      </c>
      <c r="AH1088" s="54">
        <f t="shared" si="644"/>
        <v>0</v>
      </c>
      <c r="AI1088" s="54">
        <f t="shared" si="644"/>
        <v>0</v>
      </c>
      <c r="AJ1088" s="54"/>
      <c r="AK1088" s="54"/>
      <c r="AL1088" s="54"/>
      <c r="AM1088" s="54"/>
      <c r="AN1088" s="54"/>
      <c r="AO1088" s="54"/>
      <c r="AP1088" s="54">
        <f t="shared" si="644"/>
        <v>0</v>
      </c>
      <c r="AQ1088" s="54">
        <f t="shared" si="644"/>
        <v>0</v>
      </c>
      <c r="AR1088" s="49">
        <f t="shared" si="623"/>
        <v>0</v>
      </c>
      <c r="AS1088" s="1" t="b">
        <f>SUM(K1087:Z1087)=AR1087</f>
        <v>1</v>
      </c>
      <c r="AT1088" s="46"/>
      <c r="AU1088" s="46"/>
      <c r="AV1088" s="46"/>
      <c r="AW1088" s="46"/>
      <c r="AX1088" s="46"/>
      <c r="AY1088" s="46"/>
    </row>
    <row r="1089" spans="4:51" s="1" customFormat="1" ht="15.75" hidden="1">
      <c r="D1089" s="51"/>
      <c r="E1089" s="52" t="s">
        <v>23</v>
      </c>
      <c r="F1089" s="49"/>
      <c r="G1089" s="49"/>
      <c r="H1089" s="49"/>
      <c r="I1089" s="49"/>
      <c r="J1089" s="49"/>
      <c r="K1089" s="53">
        <f aca="true" t="shared" si="645" ref="K1089:AQ1089">ROUND((K1087*K$3/100),1)</f>
        <v>0</v>
      </c>
      <c r="L1089" s="54">
        <f t="shared" si="645"/>
        <v>0</v>
      </c>
      <c r="M1089" s="54"/>
      <c r="N1089" s="54">
        <f t="shared" si="645"/>
        <v>0</v>
      </c>
      <c r="O1089" s="54">
        <f t="shared" si="645"/>
        <v>0</v>
      </c>
      <c r="P1089" s="54">
        <f t="shared" si="645"/>
        <v>0</v>
      </c>
      <c r="Q1089" s="54">
        <f t="shared" si="645"/>
        <v>0</v>
      </c>
      <c r="R1089" s="54">
        <f t="shared" si="645"/>
        <v>0</v>
      </c>
      <c r="S1089" s="54">
        <f t="shared" si="645"/>
        <v>0</v>
      </c>
      <c r="T1089" s="54">
        <f t="shared" si="645"/>
        <v>0</v>
      </c>
      <c r="U1089" s="54">
        <f t="shared" si="645"/>
        <v>0</v>
      </c>
      <c r="V1089" s="54"/>
      <c r="W1089" s="54"/>
      <c r="X1089" s="54">
        <f t="shared" si="645"/>
        <v>0</v>
      </c>
      <c r="Y1089" s="54">
        <f t="shared" si="645"/>
        <v>0</v>
      </c>
      <c r="Z1089" s="54">
        <f t="shared" si="645"/>
        <v>0</v>
      </c>
      <c r="AA1089" s="54">
        <f t="shared" si="645"/>
        <v>0</v>
      </c>
      <c r="AB1089" s="54">
        <f t="shared" si="645"/>
        <v>0</v>
      </c>
      <c r="AC1089" s="54">
        <f t="shared" si="645"/>
        <v>0</v>
      </c>
      <c r="AD1089" s="54">
        <f t="shared" si="645"/>
        <v>0</v>
      </c>
      <c r="AE1089" s="54">
        <f t="shared" si="645"/>
        <v>0</v>
      </c>
      <c r="AF1089" s="54">
        <f t="shared" si="645"/>
        <v>0</v>
      </c>
      <c r="AG1089" s="54">
        <f t="shared" si="645"/>
        <v>0</v>
      </c>
      <c r="AH1089" s="54">
        <f t="shared" si="645"/>
        <v>0</v>
      </c>
      <c r="AI1089" s="54">
        <f t="shared" si="645"/>
        <v>0</v>
      </c>
      <c r="AJ1089" s="54"/>
      <c r="AK1089" s="54"/>
      <c r="AL1089" s="54"/>
      <c r="AM1089" s="54"/>
      <c r="AN1089" s="54"/>
      <c r="AO1089" s="54"/>
      <c r="AP1089" s="54">
        <f t="shared" si="645"/>
        <v>0</v>
      </c>
      <c r="AQ1089" s="54">
        <f t="shared" si="645"/>
        <v>0</v>
      </c>
      <c r="AR1089" s="49">
        <f t="shared" si="623"/>
        <v>0</v>
      </c>
      <c r="AT1089" s="46"/>
      <c r="AU1089" s="46"/>
      <c r="AV1089" s="46"/>
      <c r="AW1089" s="46"/>
      <c r="AX1089" s="46"/>
      <c r="AY1089" s="46"/>
    </row>
    <row r="1090" spans="4:51" s="1" customFormat="1" ht="15.75" hidden="1">
      <c r="D1090" s="51"/>
      <c r="E1090" s="52" t="s">
        <v>24</v>
      </c>
      <c r="F1090" s="49"/>
      <c r="G1090" s="49"/>
      <c r="H1090" s="49"/>
      <c r="I1090" s="49"/>
      <c r="J1090" s="49"/>
      <c r="K1090" s="53">
        <f aca="true" t="shared" si="646" ref="K1090:AQ1090">ROUND((K1087*K$4/100),1)</f>
        <v>0</v>
      </c>
      <c r="L1090" s="54">
        <f t="shared" si="646"/>
        <v>0</v>
      </c>
      <c r="M1090" s="54"/>
      <c r="N1090" s="54">
        <f t="shared" si="646"/>
        <v>0</v>
      </c>
      <c r="O1090" s="54">
        <f t="shared" si="646"/>
        <v>0</v>
      </c>
      <c r="P1090" s="54">
        <f t="shared" si="646"/>
        <v>0</v>
      </c>
      <c r="Q1090" s="54">
        <f t="shared" si="646"/>
        <v>0</v>
      </c>
      <c r="R1090" s="54">
        <f t="shared" si="646"/>
        <v>0</v>
      </c>
      <c r="S1090" s="54">
        <f t="shared" si="646"/>
        <v>0</v>
      </c>
      <c r="T1090" s="54">
        <f t="shared" si="646"/>
        <v>0</v>
      </c>
      <c r="U1090" s="54">
        <f t="shared" si="646"/>
        <v>0</v>
      </c>
      <c r="V1090" s="54"/>
      <c r="W1090" s="54"/>
      <c r="X1090" s="54">
        <f t="shared" si="646"/>
        <v>0</v>
      </c>
      <c r="Y1090" s="54">
        <f t="shared" si="646"/>
        <v>0</v>
      </c>
      <c r="Z1090" s="54">
        <f t="shared" si="646"/>
        <v>0</v>
      </c>
      <c r="AA1090" s="54">
        <f t="shared" si="646"/>
        <v>0</v>
      </c>
      <c r="AB1090" s="54">
        <f t="shared" si="646"/>
        <v>0</v>
      </c>
      <c r="AC1090" s="54">
        <f t="shared" si="646"/>
        <v>0</v>
      </c>
      <c r="AD1090" s="54">
        <f t="shared" si="646"/>
        <v>0</v>
      </c>
      <c r="AE1090" s="54">
        <f t="shared" si="646"/>
        <v>0</v>
      </c>
      <c r="AF1090" s="54">
        <f t="shared" si="646"/>
        <v>0</v>
      </c>
      <c r="AG1090" s="54">
        <f t="shared" si="646"/>
        <v>0</v>
      </c>
      <c r="AH1090" s="54">
        <f t="shared" si="646"/>
        <v>0</v>
      </c>
      <c r="AI1090" s="54">
        <f t="shared" si="646"/>
        <v>0</v>
      </c>
      <c r="AJ1090" s="54"/>
      <c r="AK1090" s="54"/>
      <c r="AL1090" s="54"/>
      <c r="AM1090" s="54"/>
      <c r="AN1090" s="54"/>
      <c r="AO1090" s="54"/>
      <c r="AP1090" s="54">
        <f t="shared" si="646"/>
        <v>0</v>
      </c>
      <c r="AQ1090" s="54">
        <f t="shared" si="646"/>
        <v>0</v>
      </c>
      <c r="AR1090" s="49">
        <f t="shared" si="623"/>
        <v>0</v>
      </c>
      <c r="AT1090" s="46"/>
      <c r="AU1090" s="46"/>
      <c r="AV1090" s="46"/>
      <c r="AW1090" s="46"/>
      <c r="AX1090" s="46"/>
      <c r="AY1090" s="46"/>
    </row>
    <row r="1091" spans="4:51" s="1" customFormat="1" ht="15.75" hidden="1">
      <c r="D1091" s="51" t="s">
        <v>25</v>
      </c>
      <c r="E1091" s="52" t="s">
        <v>26</v>
      </c>
      <c r="F1091" s="49"/>
      <c r="G1091" s="49"/>
      <c r="H1091" s="49"/>
      <c r="I1091" s="49"/>
      <c r="J1091" s="49"/>
      <c r="K1091" s="53">
        <f aca="true" t="shared" si="647" ref="K1091:AQ1091">K1087-K1088-K1089-K1090</f>
        <v>0</v>
      </c>
      <c r="L1091" s="54">
        <f t="shared" si="647"/>
        <v>0</v>
      </c>
      <c r="M1091" s="54"/>
      <c r="N1091" s="54">
        <f t="shared" si="647"/>
        <v>0</v>
      </c>
      <c r="O1091" s="54">
        <f t="shared" si="647"/>
        <v>0</v>
      </c>
      <c r="P1091" s="54">
        <f t="shared" si="647"/>
        <v>0</v>
      </c>
      <c r="Q1091" s="54">
        <f t="shared" si="647"/>
        <v>0</v>
      </c>
      <c r="R1091" s="54">
        <f t="shared" si="647"/>
        <v>0</v>
      </c>
      <c r="S1091" s="54">
        <f t="shared" si="647"/>
        <v>0</v>
      </c>
      <c r="T1091" s="54">
        <f t="shared" si="647"/>
        <v>0</v>
      </c>
      <c r="U1091" s="54">
        <f t="shared" si="647"/>
        <v>0</v>
      </c>
      <c r="V1091" s="54"/>
      <c r="W1091" s="54"/>
      <c r="X1091" s="54">
        <f t="shared" si="647"/>
        <v>0</v>
      </c>
      <c r="Y1091" s="54">
        <f t="shared" si="647"/>
        <v>0</v>
      </c>
      <c r="Z1091" s="54">
        <f t="shared" si="647"/>
        <v>0</v>
      </c>
      <c r="AA1091" s="54">
        <f t="shared" si="647"/>
        <v>0</v>
      </c>
      <c r="AB1091" s="54">
        <f t="shared" si="647"/>
        <v>0</v>
      </c>
      <c r="AC1091" s="54">
        <f t="shared" si="647"/>
        <v>0</v>
      </c>
      <c r="AD1091" s="54">
        <f t="shared" si="647"/>
        <v>0</v>
      </c>
      <c r="AE1091" s="54">
        <f t="shared" si="647"/>
        <v>0</v>
      </c>
      <c r="AF1091" s="54">
        <f t="shared" si="647"/>
        <v>0</v>
      </c>
      <c r="AG1091" s="54">
        <f t="shared" si="647"/>
        <v>0</v>
      </c>
      <c r="AH1091" s="54">
        <f t="shared" si="647"/>
        <v>0</v>
      </c>
      <c r="AI1091" s="54">
        <f t="shared" si="647"/>
        <v>0</v>
      </c>
      <c r="AJ1091" s="54"/>
      <c r="AK1091" s="54"/>
      <c r="AL1091" s="54"/>
      <c r="AM1091" s="54"/>
      <c r="AN1091" s="54"/>
      <c r="AO1091" s="54"/>
      <c r="AP1091" s="54">
        <f t="shared" si="647"/>
        <v>0</v>
      </c>
      <c r="AQ1091" s="54">
        <f t="shared" si="647"/>
        <v>0</v>
      </c>
      <c r="AR1091" s="49">
        <f t="shared" si="623"/>
        <v>0</v>
      </c>
      <c r="AT1091" s="46"/>
      <c r="AU1091" s="46"/>
      <c r="AV1091" s="46"/>
      <c r="AW1091" s="46"/>
      <c r="AX1091" s="46"/>
      <c r="AY1091" s="46"/>
    </row>
    <row r="1092" spans="4:51" ht="15.75" hidden="1">
      <c r="D1092" s="41"/>
      <c r="E1092" s="49"/>
      <c r="F1092" s="58"/>
      <c r="G1092" s="58"/>
      <c r="H1092" s="58"/>
      <c r="I1092" s="58"/>
      <c r="J1092" s="58"/>
      <c r="K1092" s="55"/>
      <c r="L1092" s="56"/>
      <c r="M1092" s="56"/>
      <c r="N1092" s="56"/>
      <c r="O1092" s="56"/>
      <c r="P1092" s="56"/>
      <c r="Q1092" s="56"/>
      <c r="R1092" s="56"/>
      <c r="S1092" s="56"/>
      <c r="T1092" s="56"/>
      <c r="U1092" s="56"/>
      <c r="V1092" s="56"/>
      <c r="W1092" s="56"/>
      <c r="X1092" s="56"/>
      <c r="Y1092" s="56"/>
      <c r="Z1092" s="56"/>
      <c r="AA1092" s="56"/>
      <c r="AB1092" s="56"/>
      <c r="AC1092" s="56"/>
      <c r="AD1092" s="56"/>
      <c r="AE1092" s="56"/>
      <c r="AF1092" s="56"/>
      <c r="AG1092" s="56"/>
      <c r="AH1092" s="56"/>
      <c r="AI1092" s="56"/>
      <c r="AJ1092" s="56"/>
      <c r="AK1092" s="56"/>
      <c r="AL1092" s="56"/>
      <c r="AM1092" s="56"/>
      <c r="AN1092" s="56"/>
      <c r="AO1092" s="56"/>
      <c r="AP1092" s="56"/>
      <c r="AQ1092" s="56"/>
      <c r="AR1092" s="49">
        <f t="shared" si="623"/>
        <v>0</v>
      </c>
      <c r="AT1092" s="46"/>
      <c r="AU1092" s="46"/>
      <c r="AV1092" s="46"/>
      <c r="AW1092" s="46"/>
      <c r="AX1092" s="46"/>
      <c r="AY1092" s="46"/>
    </row>
    <row r="1093" spans="4:51" ht="15.75" hidden="1">
      <c r="D1093" s="41"/>
      <c r="E1093" s="49"/>
      <c r="F1093" s="58"/>
      <c r="G1093" s="58"/>
      <c r="H1093" s="58"/>
      <c r="I1093" s="58"/>
      <c r="J1093" s="58"/>
      <c r="K1093" s="55"/>
      <c r="L1093" s="56"/>
      <c r="M1093" s="56"/>
      <c r="N1093" s="56"/>
      <c r="O1093" s="56"/>
      <c r="P1093" s="56"/>
      <c r="Q1093" s="56"/>
      <c r="R1093" s="56"/>
      <c r="S1093" s="56"/>
      <c r="T1093" s="56"/>
      <c r="U1093" s="56"/>
      <c r="V1093" s="56"/>
      <c r="W1093" s="56"/>
      <c r="X1093" s="56"/>
      <c r="Y1093" s="56"/>
      <c r="Z1093" s="56"/>
      <c r="AA1093" s="56"/>
      <c r="AB1093" s="56"/>
      <c r="AC1093" s="56"/>
      <c r="AD1093" s="56"/>
      <c r="AE1093" s="56"/>
      <c r="AF1093" s="56"/>
      <c r="AG1093" s="56"/>
      <c r="AH1093" s="56"/>
      <c r="AI1093" s="56"/>
      <c r="AJ1093" s="56"/>
      <c r="AK1093" s="56"/>
      <c r="AL1093" s="56"/>
      <c r="AM1093" s="56"/>
      <c r="AN1093" s="56"/>
      <c r="AO1093" s="56"/>
      <c r="AP1093" s="56"/>
      <c r="AQ1093" s="56"/>
      <c r="AR1093" s="49">
        <f t="shared" si="623"/>
        <v>0</v>
      </c>
      <c r="AT1093" s="46"/>
      <c r="AU1093" s="46"/>
      <c r="AV1093" s="46"/>
      <c r="AW1093" s="46"/>
      <c r="AX1093" s="46"/>
      <c r="AY1093" s="46"/>
    </row>
    <row r="1094" spans="4:51" ht="35.25" customHeight="1" hidden="1">
      <c r="D1094" s="67">
        <v>70732</v>
      </c>
      <c r="E1094" s="48" t="s">
        <v>173</v>
      </c>
      <c r="F1094" s="49"/>
      <c r="G1094" s="49"/>
      <c r="H1094" s="49"/>
      <c r="I1094" s="49"/>
      <c r="J1094" s="49"/>
      <c r="K1094" s="50">
        <v>0</v>
      </c>
      <c r="L1094" s="49">
        <v>0</v>
      </c>
      <c r="M1094" s="49"/>
      <c r="N1094" s="49">
        <v>0</v>
      </c>
      <c r="O1094" s="49">
        <v>0</v>
      </c>
      <c r="P1094" s="49">
        <v>0</v>
      </c>
      <c r="Q1094" s="49">
        <v>0</v>
      </c>
      <c r="R1094" s="49">
        <v>0</v>
      </c>
      <c r="S1094" s="49">
        <v>0</v>
      </c>
      <c r="T1094" s="49">
        <v>0</v>
      </c>
      <c r="U1094" s="49">
        <v>0</v>
      </c>
      <c r="V1094" s="49"/>
      <c r="W1094" s="49"/>
      <c r="X1094" s="49">
        <v>0</v>
      </c>
      <c r="Y1094" s="49">
        <v>0</v>
      </c>
      <c r="Z1094" s="49">
        <v>0</v>
      </c>
      <c r="AA1094" s="49">
        <v>0</v>
      </c>
      <c r="AB1094" s="49">
        <v>0</v>
      </c>
      <c r="AC1094" s="49">
        <v>0</v>
      </c>
      <c r="AD1094" s="49">
        <v>0</v>
      </c>
      <c r="AE1094" s="49">
        <v>0</v>
      </c>
      <c r="AF1094" s="49">
        <v>0</v>
      </c>
      <c r="AG1094" s="49">
        <v>0</v>
      </c>
      <c r="AH1094" s="49">
        <v>0</v>
      </c>
      <c r="AI1094" s="49">
        <v>0</v>
      </c>
      <c r="AJ1094" s="49"/>
      <c r="AK1094" s="49"/>
      <c r="AL1094" s="49"/>
      <c r="AM1094" s="49"/>
      <c r="AN1094" s="49"/>
      <c r="AO1094" s="49"/>
      <c r="AP1094" s="49">
        <v>0</v>
      </c>
      <c r="AQ1094" s="49">
        <v>0</v>
      </c>
      <c r="AR1094" s="49">
        <f t="shared" si="623"/>
        <v>0</v>
      </c>
      <c r="AT1094" s="46"/>
      <c r="AU1094" s="46"/>
      <c r="AV1094" s="46"/>
      <c r="AW1094" s="46"/>
      <c r="AX1094" s="46"/>
      <c r="AY1094" s="46"/>
    </row>
    <row r="1095" spans="4:51" s="1" customFormat="1" ht="15.75" hidden="1">
      <c r="D1095" s="51"/>
      <c r="E1095" s="52" t="s">
        <v>22</v>
      </c>
      <c r="F1095" s="49"/>
      <c r="G1095" s="49"/>
      <c r="H1095" s="49"/>
      <c r="I1095" s="49"/>
      <c r="J1095" s="49"/>
      <c r="K1095" s="53">
        <f aca="true" t="shared" si="648" ref="K1095:AQ1095">ROUND((K1094*K$2/100),1)</f>
        <v>0</v>
      </c>
      <c r="L1095" s="54">
        <f t="shared" si="648"/>
        <v>0</v>
      </c>
      <c r="M1095" s="54"/>
      <c r="N1095" s="54">
        <f t="shared" si="648"/>
        <v>0</v>
      </c>
      <c r="O1095" s="54">
        <f t="shared" si="648"/>
        <v>0</v>
      </c>
      <c r="P1095" s="54">
        <f t="shared" si="648"/>
        <v>0</v>
      </c>
      <c r="Q1095" s="54">
        <f t="shared" si="648"/>
        <v>0</v>
      </c>
      <c r="R1095" s="54">
        <f t="shared" si="648"/>
        <v>0</v>
      </c>
      <c r="S1095" s="54">
        <f t="shared" si="648"/>
        <v>0</v>
      </c>
      <c r="T1095" s="54">
        <f t="shared" si="648"/>
        <v>0</v>
      </c>
      <c r="U1095" s="54">
        <f t="shared" si="648"/>
        <v>0</v>
      </c>
      <c r="V1095" s="54"/>
      <c r="W1095" s="54"/>
      <c r="X1095" s="54">
        <f t="shared" si="648"/>
        <v>0</v>
      </c>
      <c r="Y1095" s="54">
        <f t="shared" si="648"/>
        <v>0</v>
      </c>
      <c r="Z1095" s="54">
        <f t="shared" si="648"/>
        <v>0</v>
      </c>
      <c r="AA1095" s="54">
        <f t="shared" si="648"/>
        <v>0</v>
      </c>
      <c r="AB1095" s="54">
        <f t="shared" si="648"/>
        <v>0</v>
      </c>
      <c r="AC1095" s="54">
        <f t="shared" si="648"/>
        <v>0</v>
      </c>
      <c r="AD1095" s="54">
        <f t="shared" si="648"/>
        <v>0</v>
      </c>
      <c r="AE1095" s="54">
        <f t="shared" si="648"/>
        <v>0</v>
      </c>
      <c r="AF1095" s="54">
        <f t="shared" si="648"/>
        <v>0</v>
      </c>
      <c r="AG1095" s="54">
        <f t="shared" si="648"/>
        <v>0</v>
      </c>
      <c r="AH1095" s="54">
        <f t="shared" si="648"/>
        <v>0</v>
      </c>
      <c r="AI1095" s="54">
        <f t="shared" si="648"/>
        <v>0</v>
      </c>
      <c r="AJ1095" s="54"/>
      <c r="AK1095" s="54"/>
      <c r="AL1095" s="54"/>
      <c r="AM1095" s="54"/>
      <c r="AN1095" s="54"/>
      <c r="AO1095" s="54"/>
      <c r="AP1095" s="54">
        <f t="shared" si="648"/>
        <v>0</v>
      </c>
      <c r="AQ1095" s="54">
        <f t="shared" si="648"/>
        <v>0</v>
      </c>
      <c r="AR1095" s="49">
        <f t="shared" si="623"/>
        <v>0</v>
      </c>
      <c r="AS1095" s="1" t="b">
        <f>SUM(K1094:Z1094)=AR1094</f>
        <v>1</v>
      </c>
      <c r="AT1095" s="46"/>
      <c r="AU1095" s="46"/>
      <c r="AV1095" s="46"/>
      <c r="AW1095" s="46"/>
      <c r="AX1095" s="46"/>
      <c r="AY1095" s="46"/>
    </row>
    <row r="1096" spans="4:51" s="1" customFormat="1" ht="15.75" hidden="1">
      <c r="D1096" s="51"/>
      <c r="E1096" s="52" t="s">
        <v>23</v>
      </c>
      <c r="F1096" s="49"/>
      <c r="G1096" s="49"/>
      <c r="H1096" s="49"/>
      <c r="I1096" s="49"/>
      <c r="J1096" s="49"/>
      <c r="K1096" s="53">
        <f aca="true" t="shared" si="649" ref="K1096:AQ1096">ROUND((K1094*K$3/100),1)</f>
        <v>0</v>
      </c>
      <c r="L1096" s="54">
        <f t="shared" si="649"/>
        <v>0</v>
      </c>
      <c r="M1096" s="54"/>
      <c r="N1096" s="54">
        <f t="shared" si="649"/>
        <v>0</v>
      </c>
      <c r="O1096" s="54">
        <f t="shared" si="649"/>
        <v>0</v>
      </c>
      <c r="P1096" s="54">
        <f t="shared" si="649"/>
        <v>0</v>
      </c>
      <c r="Q1096" s="54">
        <f t="shared" si="649"/>
        <v>0</v>
      </c>
      <c r="R1096" s="54">
        <f t="shared" si="649"/>
        <v>0</v>
      </c>
      <c r="S1096" s="54">
        <f t="shared" si="649"/>
        <v>0</v>
      </c>
      <c r="T1096" s="54">
        <f t="shared" si="649"/>
        <v>0</v>
      </c>
      <c r="U1096" s="54">
        <f t="shared" si="649"/>
        <v>0</v>
      </c>
      <c r="V1096" s="54"/>
      <c r="W1096" s="54"/>
      <c r="X1096" s="54">
        <f t="shared" si="649"/>
        <v>0</v>
      </c>
      <c r="Y1096" s="54">
        <f t="shared" si="649"/>
        <v>0</v>
      </c>
      <c r="Z1096" s="54">
        <f t="shared" si="649"/>
        <v>0</v>
      </c>
      <c r="AA1096" s="54">
        <f t="shared" si="649"/>
        <v>0</v>
      </c>
      <c r="AB1096" s="54">
        <f t="shared" si="649"/>
        <v>0</v>
      </c>
      <c r="AC1096" s="54">
        <f t="shared" si="649"/>
        <v>0</v>
      </c>
      <c r="AD1096" s="54">
        <f t="shared" si="649"/>
        <v>0</v>
      </c>
      <c r="AE1096" s="54">
        <f t="shared" si="649"/>
        <v>0</v>
      </c>
      <c r="AF1096" s="54">
        <f t="shared" si="649"/>
        <v>0</v>
      </c>
      <c r="AG1096" s="54">
        <f t="shared" si="649"/>
        <v>0</v>
      </c>
      <c r="AH1096" s="54">
        <f t="shared" si="649"/>
        <v>0</v>
      </c>
      <c r="AI1096" s="54">
        <f t="shared" si="649"/>
        <v>0</v>
      </c>
      <c r="AJ1096" s="54"/>
      <c r="AK1096" s="54"/>
      <c r="AL1096" s="54"/>
      <c r="AM1096" s="54"/>
      <c r="AN1096" s="54"/>
      <c r="AO1096" s="54"/>
      <c r="AP1096" s="54">
        <f t="shared" si="649"/>
        <v>0</v>
      </c>
      <c r="AQ1096" s="54">
        <f t="shared" si="649"/>
        <v>0</v>
      </c>
      <c r="AR1096" s="49">
        <f t="shared" si="623"/>
        <v>0</v>
      </c>
      <c r="AT1096" s="46"/>
      <c r="AU1096" s="46"/>
      <c r="AV1096" s="46"/>
      <c r="AW1096" s="46"/>
      <c r="AX1096" s="46"/>
      <c r="AY1096" s="46"/>
    </row>
    <row r="1097" spans="4:51" s="1" customFormat="1" ht="15.75" hidden="1">
      <c r="D1097" s="51"/>
      <c r="E1097" s="52" t="s">
        <v>24</v>
      </c>
      <c r="F1097" s="49"/>
      <c r="G1097" s="49"/>
      <c r="H1097" s="49"/>
      <c r="I1097" s="49"/>
      <c r="J1097" s="49"/>
      <c r="K1097" s="53">
        <f aca="true" t="shared" si="650" ref="K1097:AQ1097">ROUND((K1094*K$4/100),1)</f>
        <v>0</v>
      </c>
      <c r="L1097" s="54">
        <f t="shared" si="650"/>
        <v>0</v>
      </c>
      <c r="M1097" s="54"/>
      <c r="N1097" s="54">
        <f t="shared" si="650"/>
        <v>0</v>
      </c>
      <c r="O1097" s="54">
        <f t="shared" si="650"/>
        <v>0</v>
      </c>
      <c r="P1097" s="54">
        <f t="shared" si="650"/>
        <v>0</v>
      </c>
      <c r="Q1097" s="54">
        <f t="shared" si="650"/>
        <v>0</v>
      </c>
      <c r="R1097" s="54">
        <f t="shared" si="650"/>
        <v>0</v>
      </c>
      <c r="S1097" s="54">
        <f t="shared" si="650"/>
        <v>0</v>
      </c>
      <c r="T1097" s="54">
        <f t="shared" si="650"/>
        <v>0</v>
      </c>
      <c r="U1097" s="54">
        <f t="shared" si="650"/>
        <v>0</v>
      </c>
      <c r="V1097" s="54"/>
      <c r="W1097" s="54"/>
      <c r="X1097" s="54">
        <f t="shared" si="650"/>
        <v>0</v>
      </c>
      <c r="Y1097" s="54">
        <f t="shared" si="650"/>
        <v>0</v>
      </c>
      <c r="Z1097" s="54">
        <f t="shared" si="650"/>
        <v>0</v>
      </c>
      <c r="AA1097" s="54">
        <f t="shared" si="650"/>
        <v>0</v>
      </c>
      <c r="AB1097" s="54">
        <f t="shared" si="650"/>
        <v>0</v>
      </c>
      <c r="AC1097" s="54">
        <f t="shared" si="650"/>
        <v>0</v>
      </c>
      <c r="AD1097" s="54">
        <f t="shared" si="650"/>
        <v>0</v>
      </c>
      <c r="AE1097" s="54">
        <f t="shared" si="650"/>
        <v>0</v>
      </c>
      <c r="AF1097" s="54">
        <f t="shared" si="650"/>
        <v>0</v>
      </c>
      <c r="AG1097" s="54">
        <f t="shared" si="650"/>
        <v>0</v>
      </c>
      <c r="AH1097" s="54">
        <f t="shared" si="650"/>
        <v>0</v>
      </c>
      <c r="AI1097" s="54">
        <f t="shared" si="650"/>
        <v>0</v>
      </c>
      <c r="AJ1097" s="54"/>
      <c r="AK1097" s="54"/>
      <c r="AL1097" s="54"/>
      <c r="AM1097" s="54"/>
      <c r="AN1097" s="54"/>
      <c r="AO1097" s="54"/>
      <c r="AP1097" s="54">
        <f t="shared" si="650"/>
        <v>0</v>
      </c>
      <c r="AQ1097" s="54">
        <f t="shared" si="650"/>
        <v>0</v>
      </c>
      <c r="AR1097" s="49">
        <f t="shared" si="623"/>
        <v>0</v>
      </c>
      <c r="AT1097" s="46"/>
      <c r="AU1097" s="46"/>
      <c r="AV1097" s="46"/>
      <c r="AW1097" s="46"/>
      <c r="AX1097" s="46"/>
      <c r="AY1097" s="46"/>
    </row>
    <row r="1098" spans="4:51" s="1" customFormat="1" ht="15.75" hidden="1">
      <c r="D1098" s="51" t="s">
        <v>25</v>
      </c>
      <c r="E1098" s="52" t="s">
        <v>26</v>
      </c>
      <c r="F1098" s="49"/>
      <c r="G1098" s="49"/>
      <c r="H1098" s="49"/>
      <c r="I1098" s="49"/>
      <c r="J1098" s="49"/>
      <c r="K1098" s="53">
        <f aca="true" t="shared" si="651" ref="K1098:AQ1098">K1094-K1095-K1096-K1097</f>
        <v>0</v>
      </c>
      <c r="L1098" s="54">
        <f t="shared" si="651"/>
        <v>0</v>
      </c>
      <c r="M1098" s="54"/>
      <c r="N1098" s="54">
        <f t="shared" si="651"/>
        <v>0</v>
      </c>
      <c r="O1098" s="54">
        <f t="shared" si="651"/>
        <v>0</v>
      </c>
      <c r="P1098" s="54">
        <f t="shared" si="651"/>
        <v>0</v>
      </c>
      <c r="Q1098" s="54">
        <f t="shared" si="651"/>
        <v>0</v>
      </c>
      <c r="R1098" s="54">
        <f t="shared" si="651"/>
        <v>0</v>
      </c>
      <c r="S1098" s="54">
        <f t="shared" si="651"/>
        <v>0</v>
      </c>
      <c r="T1098" s="54">
        <f t="shared" si="651"/>
        <v>0</v>
      </c>
      <c r="U1098" s="54">
        <f t="shared" si="651"/>
        <v>0</v>
      </c>
      <c r="V1098" s="54"/>
      <c r="W1098" s="54"/>
      <c r="X1098" s="54">
        <f t="shared" si="651"/>
        <v>0</v>
      </c>
      <c r="Y1098" s="54">
        <f t="shared" si="651"/>
        <v>0</v>
      </c>
      <c r="Z1098" s="54">
        <f t="shared" si="651"/>
        <v>0</v>
      </c>
      <c r="AA1098" s="54">
        <f t="shared" si="651"/>
        <v>0</v>
      </c>
      <c r="AB1098" s="54">
        <f t="shared" si="651"/>
        <v>0</v>
      </c>
      <c r="AC1098" s="54">
        <f t="shared" si="651"/>
        <v>0</v>
      </c>
      <c r="AD1098" s="54">
        <f t="shared" si="651"/>
        <v>0</v>
      </c>
      <c r="AE1098" s="54">
        <f t="shared" si="651"/>
        <v>0</v>
      </c>
      <c r="AF1098" s="54">
        <f t="shared" si="651"/>
        <v>0</v>
      </c>
      <c r="AG1098" s="54">
        <f t="shared" si="651"/>
        <v>0</v>
      </c>
      <c r="AH1098" s="54">
        <f t="shared" si="651"/>
        <v>0</v>
      </c>
      <c r="AI1098" s="54">
        <f t="shared" si="651"/>
        <v>0</v>
      </c>
      <c r="AJ1098" s="54"/>
      <c r="AK1098" s="54"/>
      <c r="AL1098" s="54"/>
      <c r="AM1098" s="54"/>
      <c r="AN1098" s="54"/>
      <c r="AO1098" s="54"/>
      <c r="AP1098" s="54">
        <f t="shared" si="651"/>
        <v>0</v>
      </c>
      <c r="AQ1098" s="54">
        <f t="shared" si="651"/>
        <v>0</v>
      </c>
      <c r="AR1098" s="49">
        <f t="shared" si="623"/>
        <v>0</v>
      </c>
      <c r="AT1098" s="46"/>
      <c r="AU1098" s="46"/>
      <c r="AV1098" s="46"/>
      <c r="AW1098" s="46"/>
      <c r="AX1098" s="46"/>
      <c r="AY1098" s="46"/>
    </row>
    <row r="1099" spans="4:51" s="1" customFormat="1" ht="15.75" hidden="1">
      <c r="D1099" s="41"/>
      <c r="E1099" s="49"/>
      <c r="F1099" s="49"/>
      <c r="G1099" s="49"/>
      <c r="H1099" s="49"/>
      <c r="I1099" s="49"/>
      <c r="J1099" s="49"/>
      <c r="K1099" s="60"/>
      <c r="L1099" s="61"/>
      <c r="M1099" s="61"/>
      <c r="N1099" s="61"/>
      <c r="O1099" s="61"/>
      <c r="P1099" s="61"/>
      <c r="Q1099" s="61"/>
      <c r="R1099" s="61"/>
      <c r="S1099" s="61"/>
      <c r="T1099" s="61"/>
      <c r="U1099" s="61"/>
      <c r="V1099" s="61"/>
      <c r="W1099" s="61"/>
      <c r="X1099" s="61"/>
      <c r="Y1099" s="61"/>
      <c r="Z1099" s="61"/>
      <c r="AA1099" s="61"/>
      <c r="AB1099" s="61"/>
      <c r="AC1099" s="61"/>
      <c r="AD1099" s="61"/>
      <c r="AE1099" s="61"/>
      <c r="AF1099" s="61"/>
      <c r="AG1099" s="61"/>
      <c r="AH1099" s="61"/>
      <c r="AI1099" s="61"/>
      <c r="AJ1099" s="61"/>
      <c r="AK1099" s="61"/>
      <c r="AL1099" s="61"/>
      <c r="AM1099" s="61"/>
      <c r="AN1099" s="61"/>
      <c r="AO1099" s="61"/>
      <c r="AP1099" s="61"/>
      <c r="AQ1099" s="61"/>
      <c r="AR1099" s="49">
        <f t="shared" si="623"/>
        <v>0</v>
      </c>
      <c r="AT1099" s="46"/>
      <c r="AU1099" s="46"/>
      <c r="AV1099" s="46"/>
      <c r="AW1099" s="46"/>
      <c r="AX1099" s="46"/>
      <c r="AY1099" s="46"/>
    </row>
    <row r="1100" spans="4:51" s="1" customFormat="1" ht="6" customHeight="1" hidden="1">
      <c r="D1100" s="41"/>
      <c r="E1100" s="49"/>
      <c r="F1100" s="49"/>
      <c r="G1100" s="49"/>
      <c r="H1100" s="49"/>
      <c r="I1100" s="49"/>
      <c r="J1100" s="49"/>
      <c r="K1100" s="60"/>
      <c r="L1100" s="61"/>
      <c r="M1100" s="61"/>
      <c r="N1100" s="61"/>
      <c r="O1100" s="61"/>
      <c r="P1100" s="61"/>
      <c r="Q1100" s="61"/>
      <c r="R1100" s="61"/>
      <c r="S1100" s="61"/>
      <c r="T1100" s="61"/>
      <c r="U1100" s="61"/>
      <c r="V1100" s="61"/>
      <c r="W1100" s="61"/>
      <c r="X1100" s="61"/>
      <c r="Y1100" s="61"/>
      <c r="Z1100" s="61"/>
      <c r="AA1100" s="61"/>
      <c r="AB1100" s="61"/>
      <c r="AC1100" s="61"/>
      <c r="AD1100" s="61"/>
      <c r="AE1100" s="61"/>
      <c r="AF1100" s="61"/>
      <c r="AG1100" s="61"/>
      <c r="AH1100" s="61"/>
      <c r="AI1100" s="61"/>
      <c r="AJ1100" s="61"/>
      <c r="AK1100" s="61"/>
      <c r="AL1100" s="61"/>
      <c r="AM1100" s="61"/>
      <c r="AN1100" s="61"/>
      <c r="AO1100" s="61"/>
      <c r="AP1100" s="61"/>
      <c r="AQ1100" s="61"/>
      <c r="AR1100" s="49">
        <f t="shared" si="623"/>
        <v>0</v>
      </c>
      <c r="AT1100" s="46"/>
      <c r="AU1100" s="46"/>
      <c r="AV1100" s="46"/>
      <c r="AW1100" s="46"/>
      <c r="AX1100" s="46"/>
      <c r="AY1100" s="46"/>
    </row>
    <row r="1101" spans="4:51" s="2" customFormat="1" ht="63">
      <c r="D1101" s="57">
        <v>70742</v>
      </c>
      <c r="E1101" s="48" t="s">
        <v>174</v>
      </c>
      <c r="F1101" s="49"/>
      <c r="G1101" s="49"/>
      <c r="H1101" s="49"/>
      <c r="I1101" s="49"/>
      <c r="J1101" s="49"/>
      <c r="K1101" s="50">
        <v>1799.2</v>
      </c>
      <c r="L1101" s="49">
        <v>310.4</v>
      </c>
      <c r="M1101" s="49">
        <v>326.7</v>
      </c>
      <c r="N1101" s="49"/>
      <c r="O1101" s="49"/>
      <c r="P1101" s="49"/>
      <c r="Q1101" s="49"/>
      <c r="R1101" s="49"/>
      <c r="S1101" s="49"/>
      <c r="T1101" s="49"/>
      <c r="U1101" s="49"/>
      <c r="V1101" s="49"/>
      <c r="W1101" s="49">
        <v>40</v>
      </c>
      <c r="X1101" s="49"/>
      <c r="Y1101" s="49"/>
      <c r="Z1101" s="49">
        <v>0</v>
      </c>
      <c r="AA1101" s="49"/>
      <c r="AB1101" s="49"/>
      <c r="AC1101" s="49"/>
      <c r="AD1101" s="49">
        <v>35</v>
      </c>
      <c r="AE1101" s="49"/>
      <c r="AF1101" s="49"/>
      <c r="AG1101" s="49"/>
      <c r="AH1101" s="49"/>
      <c r="AI1101" s="49"/>
      <c r="AJ1101" s="49"/>
      <c r="AK1101" s="49"/>
      <c r="AL1101" s="49"/>
      <c r="AM1101" s="49"/>
      <c r="AN1101" s="49"/>
      <c r="AO1101" s="49"/>
      <c r="AP1101" s="49">
        <v>0</v>
      </c>
      <c r="AQ1101" s="49">
        <v>0</v>
      </c>
      <c r="AR1101" s="49">
        <f t="shared" si="623"/>
        <v>2511.2999999999997</v>
      </c>
      <c r="AS1101" s="1"/>
      <c r="AT1101" s="46">
        <f>K1101/12</f>
        <v>149.93333333333334</v>
      </c>
      <c r="AU1101" s="46">
        <f>L1101/12</f>
        <v>25.866666666666664</v>
      </c>
      <c r="AV1101" s="46">
        <f>M1101/12</f>
        <v>27.224999999999998</v>
      </c>
      <c r="AW1101" s="46"/>
      <c r="AX1101" s="46"/>
      <c r="AY1101" s="46"/>
    </row>
    <row r="1102" spans="4:51" s="1" customFormat="1" ht="15.75" hidden="1">
      <c r="D1102" s="51"/>
      <c r="E1102" s="52" t="s">
        <v>22</v>
      </c>
      <c r="F1102" s="49"/>
      <c r="G1102" s="49"/>
      <c r="H1102" s="49"/>
      <c r="I1102" s="49"/>
      <c r="J1102" s="49"/>
      <c r="K1102" s="53">
        <f>ROUND((K1101*K$2/100),1)</f>
        <v>377.8</v>
      </c>
      <c r="L1102" s="53">
        <f>ROUND((L1101*L$2/100),1)</f>
        <v>63.3</v>
      </c>
      <c r="M1102" s="53"/>
      <c r="N1102" s="53">
        <f>ROUND((N1101*N$2/100),1)</f>
        <v>0</v>
      </c>
      <c r="O1102" s="53">
        <f>ROUND((O1101*O$2/100),1)</f>
        <v>0</v>
      </c>
      <c r="P1102" s="54">
        <f aca="true" t="shared" si="652" ref="P1102:AQ1102">ROUND((P1101*P$2/100),1)</f>
        <v>0</v>
      </c>
      <c r="Q1102" s="54">
        <f t="shared" si="652"/>
        <v>0</v>
      </c>
      <c r="R1102" s="53">
        <f t="shared" si="652"/>
        <v>0</v>
      </c>
      <c r="S1102" s="54">
        <f t="shared" si="652"/>
        <v>0</v>
      </c>
      <c r="T1102" s="53">
        <f t="shared" si="652"/>
        <v>0</v>
      </c>
      <c r="U1102" s="53">
        <f t="shared" si="652"/>
        <v>0</v>
      </c>
      <c r="V1102" s="53"/>
      <c r="W1102" s="53"/>
      <c r="X1102" s="54">
        <f t="shared" si="652"/>
        <v>0</v>
      </c>
      <c r="Y1102" s="53">
        <f t="shared" si="652"/>
        <v>0</v>
      </c>
      <c r="Z1102" s="54">
        <f t="shared" si="652"/>
        <v>0</v>
      </c>
      <c r="AA1102" s="54">
        <f t="shared" si="652"/>
        <v>0</v>
      </c>
      <c r="AB1102" s="54">
        <f t="shared" si="652"/>
        <v>0</v>
      </c>
      <c r="AC1102" s="54">
        <f t="shared" si="652"/>
        <v>0</v>
      </c>
      <c r="AD1102" s="53">
        <f t="shared" si="652"/>
        <v>18.2</v>
      </c>
      <c r="AE1102" s="54">
        <f t="shared" si="652"/>
        <v>0</v>
      </c>
      <c r="AF1102" s="54">
        <f t="shared" si="652"/>
        <v>0</v>
      </c>
      <c r="AG1102" s="54">
        <f t="shared" si="652"/>
        <v>0</v>
      </c>
      <c r="AH1102" s="54">
        <f t="shared" si="652"/>
        <v>0</v>
      </c>
      <c r="AI1102" s="54">
        <f t="shared" si="652"/>
        <v>0</v>
      </c>
      <c r="AJ1102" s="54">
        <f t="shared" si="652"/>
        <v>0</v>
      </c>
      <c r="AK1102" s="54">
        <f t="shared" si="652"/>
        <v>0</v>
      </c>
      <c r="AL1102" s="54">
        <f t="shared" si="652"/>
        <v>0</v>
      </c>
      <c r="AM1102" s="54">
        <f t="shared" si="652"/>
        <v>0</v>
      </c>
      <c r="AN1102" s="54">
        <f t="shared" si="652"/>
        <v>0</v>
      </c>
      <c r="AO1102" s="54">
        <f t="shared" si="652"/>
        <v>0</v>
      </c>
      <c r="AP1102" s="54">
        <f t="shared" si="652"/>
        <v>0</v>
      </c>
      <c r="AQ1102" s="54">
        <f t="shared" si="652"/>
        <v>0</v>
      </c>
      <c r="AR1102" s="49">
        <f t="shared" si="623"/>
        <v>459.3</v>
      </c>
      <c r="AS1102" s="1" t="b">
        <f>SUM(K1101:AQ1101)=AR1101</f>
        <v>1</v>
      </c>
      <c r="AT1102" s="46"/>
      <c r="AU1102" s="46"/>
      <c r="AV1102" s="46"/>
      <c r="AW1102" s="46"/>
      <c r="AX1102" s="46"/>
      <c r="AY1102" s="46"/>
    </row>
    <row r="1103" spans="4:51" s="1" customFormat="1" ht="15.75" hidden="1">
      <c r="D1103" s="51"/>
      <c r="E1103" s="52" t="s">
        <v>23</v>
      </c>
      <c r="F1103" s="49"/>
      <c r="G1103" s="49"/>
      <c r="H1103" s="49"/>
      <c r="I1103" s="49"/>
      <c r="J1103" s="49"/>
      <c r="K1103" s="53">
        <f>ROUND((K1101*K$3/100),1)</f>
        <v>579.3</v>
      </c>
      <c r="L1103" s="53">
        <f>ROUND((L1101*L$3/100),1)</f>
        <v>108</v>
      </c>
      <c r="M1103" s="53"/>
      <c r="N1103" s="53">
        <f>ROUND((N1101*N$3/100),1)</f>
        <v>0</v>
      </c>
      <c r="O1103" s="53">
        <f>ROUND((O1101*O$3/100),1)</f>
        <v>0</v>
      </c>
      <c r="P1103" s="54">
        <f aca="true" t="shared" si="653" ref="P1103:AQ1103">ROUND((P1101*P$3/100),1)</f>
        <v>0</v>
      </c>
      <c r="Q1103" s="54">
        <f t="shared" si="653"/>
        <v>0</v>
      </c>
      <c r="R1103" s="53">
        <f t="shared" si="653"/>
        <v>0</v>
      </c>
      <c r="S1103" s="54">
        <f t="shared" si="653"/>
        <v>0</v>
      </c>
      <c r="T1103" s="53">
        <f t="shared" si="653"/>
        <v>0</v>
      </c>
      <c r="U1103" s="53">
        <f t="shared" si="653"/>
        <v>0</v>
      </c>
      <c r="V1103" s="53"/>
      <c r="W1103" s="53"/>
      <c r="X1103" s="54">
        <f t="shared" si="653"/>
        <v>0</v>
      </c>
      <c r="Y1103" s="53">
        <f t="shared" si="653"/>
        <v>0</v>
      </c>
      <c r="Z1103" s="54">
        <f t="shared" si="653"/>
        <v>0</v>
      </c>
      <c r="AA1103" s="54">
        <f t="shared" si="653"/>
        <v>0</v>
      </c>
      <c r="AB1103" s="54">
        <f t="shared" si="653"/>
        <v>0</v>
      </c>
      <c r="AC1103" s="54">
        <f t="shared" si="653"/>
        <v>0</v>
      </c>
      <c r="AD1103" s="53">
        <f t="shared" si="653"/>
        <v>6</v>
      </c>
      <c r="AE1103" s="54">
        <f t="shared" si="653"/>
        <v>0</v>
      </c>
      <c r="AF1103" s="54">
        <f t="shared" si="653"/>
        <v>0</v>
      </c>
      <c r="AG1103" s="54">
        <f t="shared" si="653"/>
        <v>0</v>
      </c>
      <c r="AH1103" s="54">
        <f t="shared" si="653"/>
        <v>0</v>
      </c>
      <c r="AI1103" s="54">
        <f t="shared" si="653"/>
        <v>0</v>
      </c>
      <c r="AJ1103" s="54">
        <f t="shared" si="653"/>
        <v>0</v>
      </c>
      <c r="AK1103" s="54">
        <f t="shared" si="653"/>
        <v>0</v>
      </c>
      <c r="AL1103" s="54">
        <f t="shared" si="653"/>
        <v>0</v>
      </c>
      <c r="AM1103" s="54">
        <f t="shared" si="653"/>
        <v>0</v>
      </c>
      <c r="AN1103" s="54">
        <f t="shared" si="653"/>
        <v>0</v>
      </c>
      <c r="AO1103" s="54">
        <f t="shared" si="653"/>
        <v>0</v>
      </c>
      <c r="AP1103" s="54">
        <f t="shared" si="653"/>
        <v>0</v>
      </c>
      <c r="AQ1103" s="54">
        <f t="shared" si="653"/>
        <v>0</v>
      </c>
      <c r="AR1103" s="49">
        <f t="shared" si="623"/>
        <v>693.3</v>
      </c>
      <c r="AT1103" s="46"/>
      <c r="AU1103" s="46"/>
      <c r="AV1103" s="46"/>
      <c r="AW1103" s="46"/>
      <c r="AX1103" s="46"/>
      <c r="AY1103" s="46"/>
    </row>
    <row r="1104" spans="4:51" s="1" customFormat="1" ht="15.75" hidden="1">
      <c r="D1104" s="51"/>
      <c r="E1104" s="52" t="s">
        <v>24</v>
      </c>
      <c r="F1104" s="49"/>
      <c r="G1104" s="49"/>
      <c r="H1104" s="49"/>
      <c r="I1104" s="49"/>
      <c r="J1104" s="49"/>
      <c r="K1104" s="53">
        <f>ROUND((K1101*K$4/100),1)</f>
        <v>343.6</v>
      </c>
      <c r="L1104" s="53">
        <f>ROUND((L1101*L$4/100),1)</f>
        <v>57.4</v>
      </c>
      <c r="M1104" s="53"/>
      <c r="N1104" s="53">
        <f>ROUND((N1101*N$4/100),1)</f>
        <v>0</v>
      </c>
      <c r="O1104" s="53">
        <f>ROUND((O1101*O$4/100),1)</f>
        <v>0</v>
      </c>
      <c r="P1104" s="54">
        <f aca="true" t="shared" si="654" ref="P1104:AQ1104">ROUND((P1101*P$4/100),1)</f>
        <v>0</v>
      </c>
      <c r="Q1104" s="54">
        <f t="shared" si="654"/>
        <v>0</v>
      </c>
      <c r="R1104" s="53">
        <f t="shared" si="654"/>
        <v>0</v>
      </c>
      <c r="S1104" s="54">
        <f t="shared" si="654"/>
        <v>0</v>
      </c>
      <c r="T1104" s="53">
        <f t="shared" si="654"/>
        <v>0</v>
      </c>
      <c r="U1104" s="53">
        <f t="shared" si="654"/>
        <v>0</v>
      </c>
      <c r="V1104" s="53"/>
      <c r="W1104" s="53"/>
      <c r="X1104" s="54">
        <f t="shared" si="654"/>
        <v>0</v>
      </c>
      <c r="Y1104" s="53">
        <f t="shared" si="654"/>
        <v>0</v>
      </c>
      <c r="Z1104" s="54">
        <f t="shared" si="654"/>
        <v>0</v>
      </c>
      <c r="AA1104" s="54">
        <f t="shared" si="654"/>
        <v>0</v>
      </c>
      <c r="AB1104" s="54">
        <f t="shared" si="654"/>
        <v>0</v>
      </c>
      <c r="AC1104" s="54">
        <f t="shared" si="654"/>
        <v>0</v>
      </c>
      <c r="AD1104" s="53">
        <f t="shared" si="654"/>
        <v>3.5</v>
      </c>
      <c r="AE1104" s="54">
        <f t="shared" si="654"/>
        <v>0</v>
      </c>
      <c r="AF1104" s="54">
        <f t="shared" si="654"/>
        <v>0</v>
      </c>
      <c r="AG1104" s="54">
        <f t="shared" si="654"/>
        <v>0</v>
      </c>
      <c r="AH1104" s="54">
        <f t="shared" si="654"/>
        <v>0</v>
      </c>
      <c r="AI1104" s="54">
        <f t="shared" si="654"/>
        <v>0</v>
      </c>
      <c r="AJ1104" s="54">
        <f t="shared" si="654"/>
        <v>0</v>
      </c>
      <c r="AK1104" s="54">
        <f t="shared" si="654"/>
        <v>0</v>
      </c>
      <c r="AL1104" s="54">
        <f t="shared" si="654"/>
        <v>0</v>
      </c>
      <c r="AM1104" s="54">
        <f t="shared" si="654"/>
        <v>0</v>
      </c>
      <c r="AN1104" s="54">
        <f t="shared" si="654"/>
        <v>0</v>
      </c>
      <c r="AO1104" s="54">
        <f t="shared" si="654"/>
        <v>0</v>
      </c>
      <c r="AP1104" s="54">
        <f t="shared" si="654"/>
        <v>0</v>
      </c>
      <c r="AQ1104" s="54">
        <f t="shared" si="654"/>
        <v>0</v>
      </c>
      <c r="AR1104" s="49">
        <f t="shared" si="623"/>
        <v>404.5</v>
      </c>
      <c r="AT1104" s="46"/>
      <c r="AU1104" s="46"/>
      <c r="AV1104" s="46"/>
      <c r="AW1104" s="46"/>
      <c r="AX1104" s="46"/>
      <c r="AY1104" s="46"/>
    </row>
    <row r="1105" spans="4:51" s="1" customFormat="1" ht="15.75" hidden="1">
      <c r="D1105" s="51" t="s">
        <v>25</v>
      </c>
      <c r="E1105" s="52" t="s">
        <v>26</v>
      </c>
      <c r="F1105" s="49"/>
      <c r="G1105" s="49"/>
      <c r="H1105" s="49"/>
      <c r="I1105" s="49"/>
      <c r="J1105" s="49"/>
      <c r="K1105" s="53">
        <f>K1101-K1102-K1103-K1104</f>
        <v>498.5000000000001</v>
      </c>
      <c r="L1105" s="53">
        <f>L1101-L1102-L1103-L1104</f>
        <v>81.69999999999996</v>
      </c>
      <c r="M1105" s="53"/>
      <c r="N1105" s="53">
        <f>N1101-N1102-N1103-N1104</f>
        <v>0</v>
      </c>
      <c r="O1105" s="53">
        <f>O1101-O1102-O1103-O1104</f>
        <v>0</v>
      </c>
      <c r="P1105" s="54">
        <f aca="true" t="shared" si="655" ref="P1105:AQ1105">P1101-P1102-P1103-P1104</f>
        <v>0</v>
      </c>
      <c r="Q1105" s="54">
        <f t="shared" si="655"/>
        <v>0</v>
      </c>
      <c r="R1105" s="53">
        <f t="shared" si="655"/>
        <v>0</v>
      </c>
      <c r="S1105" s="54">
        <f t="shared" si="655"/>
        <v>0</v>
      </c>
      <c r="T1105" s="53">
        <f t="shared" si="655"/>
        <v>0</v>
      </c>
      <c r="U1105" s="53">
        <f t="shared" si="655"/>
        <v>0</v>
      </c>
      <c r="V1105" s="53"/>
      <c r="W1105" s="53"/>
      <c r="X1105" s="54">
        <f t="shared" si="655"/>
        <v>0</v>
      </c>
      <c r="Y1105" s="53">
        <f t="shared" si="655"/>
        <v>0</v>
      </c>
      <c r="Z1105" s="54">
        <f t="shared" si="655"/>
        <v>0</v>
      </c>
      <c r="AA1105" s="54">
        <f t="shared" si="655"/>
        <v>0</v>
      </c>
      <c r="AB1105" s="54">
        <f t="shared" si="655"/>
        <v>0</v>
      </c>
      <c r="AC1105" s="54">
        <f t="shared" si="655"/>
        <v>0</v>
      </c>
      <c r="AD1105" s="53">
        <f t="shared" si="655"/>
        <v>7.300000000000001</v>
      </c>
      <c r="AE1105" s="54">
        <f t="shared" si="655"/>
        <v>0</v>
      </c>
      <c r="AF1105" s="54">
        <f t="shared" si="655"/>
        <v>0</v>
      </c>
      <c r="AG1105" s="54">
        <f t="shared" si="655"/>
        <v>0</v>
      </c>
      <c r="AH1105" s="54">
        <f t="shared" si="655"/>
        <v>0</v>
      </c>
      <c r="AI1105" s="54">
        <f t="shared" si="655"/>
        <v>0</v>
      </c>
      <c r="AJ1105" s="54">
        <f t="shared" si="655"/>
        <v>0</v>
      </c>
      <c r="AK1105" s="54">
        <f t="shared" si="655"/>
        <v>0</v>
      </c>
      <c r="AL1105" s="54">
        <f t="shared" si="655"/>
        <v>0</v>
      </c>
      <c r="AM1105" s="54">
        <f t="shared" si="655"/>
        <v>0</v>
      </c>
      <c r="AN1105" s="54">
        <f t="shared" si="655"/>
        <v>0</v>
      </c>
      <c r="AO1105" s="54">
        <f t="shared" si="655"/>
        <v>0</v>
      </c>
      <c r="AP1105" s="54">
        <f t="shared" si="655"/>
        <v>0</v>
      </c>
      <c r="AQ1105" s="54">
        <f t="shared" si="655"/>
        <v>0</v>
      </c>
      <c r="AR1105" s="49">
        <f t="shared" si="623"/>
        <v>587.5</v>
      </c>
      <c r="AT1105" s="46"/>
      <c r="AU1105" s="46"/>
      <c r="AV1105" s="46"/>
      <c r="AW1105" s="46"/>
      <c r="AX1105" s="46"/>
      <c r="AY1105" s="46"/>
    </row>
    <row r="1106" spans="4:51" ht="15.75" hidden="1">
      <c r="D1106" s="41"/>
      <c r="E1106" s="49"/>
      <c r="F1106" s="58"/>
      <c r="G1106" s="58"/>
      <c r="H1106" s="58"/>
      <c r="I1106" s="58"/>
      <c r="J1106" s="58"/>
      <c r="K1106" s="55"/>
      <c r="L1106" s="56"/>
      <c r="M1106" s="56"/>
      <c r="N1106" s="56"/>
      <c r="O1106" s="56"/>
      <c r="P1106" s="56"/>
      <c r="Q1106" s="56"/>
      <c r="R1106" s="56"/>
      <c r="S1106" s="56"/>
      <c r="T1106" s="56"/>
      <c r="U1106" s="56"/>
      <c r="V1106" s="56"/>
      <c r="W1106" s="56"/>
      <c r="X1106" s="56"/>
      <c r="Y1106" s="56"/>
      <c r="Z1106" s="56"/>
      <c r="AA1106" s="56"/>
      <c r="AB1106" s="56"/>
      <c r="AC1106" s="56"/>
      <c r="AD1106" s="56"/>
      <c r="AE1106" s="56"/>
      <c r="AF1106" s="56"/>
      <c r="AG1106" s="56"/>
      <c r="AH1106" s="56"/>
      <c r="AI1106" s="56"/>
      <c r="AJ1106" s="56"/>
      <c r="AK1106" s="56"/>
      <c r="AL1106" s="56"/>
      <c r="AM1106" s="56"/>
      <c r="AN1106" s="56"/>
      <c r="AO1106" s="56"/>
      <c r="AP1106" s="56"/>
      <c r="AQ1106" s="56"/>
      <c r="AR1106" s="49">
        <f t="shared" si="623"/>
        <v>0</v>
      </c>
      <c r="AT1106" s="46"/>
      <c r="AU1106" s="46"/>
      <c r="AV1106" s="46"/>
      <c r="AW1106" s="46"/>
      <c r="AX1106" s="46"/>
      <c r="AY1106" s="46"/>
    </row>
    <row r="1107" spans="4:51" ht="15.75" hidden="1">
      <c r="D1107" s="41"/>
      <c r="E1107" s="49"/>
      <c r="F1107" s="58"/>
      <c r="G1107" s="58"/>
      <c r="H1107" s="58"/>
      <c r="I1107" s="58"/>
      <c r="J1107" s="58"/>
      <c r="K1107" s="55"/>
      <c r="L1107" s="56"/>
      <c r="M1107" s="56"/>
      <c r="N1107" s="56"/>
      <c r="O1107" s="56"/>
      <c r="P1107" s="56"/>
      <c r="Q1107" s="56"/>
      <c r="R1107" s="56"/>
      <c r="S1107" s="56"/>
      <c r="T1107" s="56"/>
      <c r="U1107" s="56"/>
      <c r="V1107" s="56"/>
      <c r="W1107" s="56"/>
      <c r="X1107" s="56"/>
      <c r="Y1107" s="56"/>
      <c r="Z1107" s="56"/>
      <c r="AA1107" s="56"/>
      <c r="AB1107" s="56"/>
      <c r="AC1107" s="56"/>
      <c r="AD1107" s="56"/>
      <c r="AE1107" s="56"/>
      <c r="AF1107" s="56"/>
      <c r="AG1107" s="56"/>
      <c r="AH1107" s="56"/>
      <c r="AI1107" s="56"/>
      <c r="AJ1107" s="56"/>
      <c r="AK1107" s="56"/>
      <c r="AL1107" s="56"/>
      <c r="AM1107" s="56"/>
      <c r="AN1107" s="56"/>
      <c r="AO1107" s="56"/>
      <c r="AP1107" s="56"/>
      <c r="AQ1107" s="56"/>
      <c r="AR1107" s="49">
        <f t="shared" si="623"/>
        <v>0</v>
      </c>
      <c r="AT1107" s="46"/>
      <c r="AU1107" s="46"/>
      <c r="AV1107" s="46"/>
      <c r="AW1107" s="46"/>
      <c r="AX1107" s="46"/>
      <c r="AY1107" s="46"/>
    </row>
    <row r="1108" spans="4:51" ht="25.5" customHeight="1">
      <c r="D1108" s="57">
        <v>70743</v>
      </c>
      <c r="E1108" s="63" t="s">
        <v>175</v>
      </c>
      <c r="F1108" s="49"/>
      <c r="G1108" s="49"/>
      <c r="H1108" s="49"/>
      <c r="I1108" s="49"/>
      <c r="J1108" s="49"/>
      <c r="K1108" s="50"/>
      <c r="L1108" s="49"/>
      <c r="M1108" s="49">
        <v>7940.7</v>
      </c>
      <c r="N1108" s="49">
        <v>0</v>
      </c>
      <c r="O1108" s="49">
        <v>0</v>
      </c>
      <c r="P1108" s="49">
        <v>0</v>
      </c>
      <c r="Q1108" s="49">
        <v>0</v>
      </c>
      <c r="R1108" s="49">
        <v>0</v>
      </c>
      <c r="S1108" s="62"/>
      <c r="T1108" s="49">
        <v>0</v>
      </c>
      <c r="U1108" s="49">
        <v>0</v>
      </c>
      <c r="V1108" s="49"/>
      <c r="W1108" s="49"/>
      <c r="X1108" s="49"/>
      <c r="Y1108" s="49"/>
      <c r="Z1108" s="49"/>
      <c r="AA1108" s="49"/>
      <c r="AB1108" s="49"/>
      <c r="AC1108" s="49"/>
      <c r="AD1108" s="49"/>
      <c r="AE1108" s="49">
        <v>0</v>
      </c>
      <c r="AF1108" s="49">
        <v>0</v>
      </c>
      <c r="AG1108" s="49">
        <v>0</v>
      </c>
      <c r="AH1108" s="49">
        <v>0</v>
      </c>
      <c r="AI1108" s="49">
        <v>0</v>
      </c>
      <c r="AJ1108" s="49"/>
      <c r="AK1108" s="49"/>
      <c r="AL1108" s="49"/>
      <c r="AM1108" s="49"/>
      <c r="AN1108" s="49"/>
      <c r="AO1108" s="49"/>
      <c r="AP1108" s="49">
        <v>0</v>
      </c>
      <c r="AQ1108" s="49">
        <v>0</v>
      </c>
      <c r="AR1108" s="49">
        <f t="shared" si="623"/>
        <v>7940.7</v>
      </c>
      <c r="AS1108" s="1"/>
      <c r="AT1108" s="46"/>
      <c r="AU1108" s="46"/>
      <c r="AV1108" s="46">
        <f>M1108/12</f>
        <v>661.725</v>
      </c>
      <c r="AW1108" s="46"/>
      <c r="AX1108" s="46"/>
      <c r="AY1108" s="46"/>
    </row>
    <row r="1109" spans="4:51" s="1" customFormat="1" ht="15.75" hidden="1">
      <c r="D1109" s="51"/>
      <c r="E1109" s="52" t="s">
        <v>22</v>
      </c>
      <c r="F1109" s="49"/>
      <c r="G1109" s="49"/>
      <c r="H1109" s="49"/>
      <c r="I1109" s="49"/>
      <c r="J1109" s="49"/>
      <c r="K1109" s="53"/>
      <c r="L1109" s="54"/>
      <c r="M1109" s="54"/>
      <c r="N1109" s="54">
        <f aca="true" t="shared" si="656" ref="N1109:U1109">ROUND((N1108*N$2/100),1)</f>
        <v>0</v>
      </c>
      <c r="O1109" s="54">
        <f t="shared" si="656"/>
        <v>0</v>
      </c>
      <c r="P1109" s="54">
        <f t="shared" si="656"/>
        <v>0</v>
      </c>
      <c r="Q1109" s="54">
        <f t="shared" si="656"/>
        <v>0</v>
      </c>
      <c r="R1109" s="54">
        <f t="shared" si="656"/>
        <v>0</v>
      </c>
      <c r="S1109" s="54"/>
      <c r="T1109" s="54">
        <f t="shared" si="656"/>
        <v>0</v>
      </c>
      <c r="U1109" s="54">
        <f t="shared" si="656"/>
        <v>0</v>
      </c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>
        <f aca="true" t="shared" si="657" ref="AE1109:AQ1109">ROUND((AE1108*AE$2/100),1)</f>
        <v>0</v>
      </c>
      <c r="AF1109" s="54">
        <f t="shared" si="657"/>
        <v>0</v>
      </c>
      <c r="AG1109" s="54">
        <f t="shared" si="657"/>
        <v>0</v>
      </c>
      <c r="AH1109" s="54">
        <f t="shared" si="657"/>
        <v>0</v>
      </c>
      <c r="AI1109" s="54">
        <f t="shared" si="657"/>
        <v>0</v>
      </c>
      <c r="AJ1109" s="54"/>
      <c r="AK1109" s="54"/>
      <c r="AL1109" s="54"/>
      <c r="AM1109" s="54"/>
      <c r="AN1109" s="54"/>
      <c r="AO1109" s="54"/>
      <c r="AP1109" s="54">
        <f t="shared" si="657"/>
        <v>0</v>
      </c>
      <c r="AQ1109" s="54">
        <f t="shared" si="657"/>
        <v>0</v>
      </c>
      <c r="AR1109" s="49">
        <f t="shared" si="623"/>
        <v>0</v>
      </c>
      <c r="AS1109" s="1" t="b">
        <f>SUM(K1108:AQ1108)=AR1108</f>
        <v>1</v>
      </c>
      <c r="AT1109" s="46"/>
      <c r="AU1109" s="46"/>
      <c r="AV1109" s="46"/>
      <c r="AW1109" s="46"/>
      <c r="AX1109" s="46"/>
      <c r="AY1109" s="46"/>
    </row>
    <row r="1110" spans="4:51" s="1" customFormat="1" ht="15.75" hidden="1">
      <c r="D1110" s="51"/>
      <c r="E1110" s="52" t="s">
        <v>23</v>
      </c>
      <c r="F1110" s="49"/>
      <c r="G1110" s="49"/>
      <c r="H1110" s="49"/>
      <c r="I1110" s="49"/>
      <c r="J1110" s="49"/>
      <c r="K1110" s="53"/>
      <c r="L1110" s="54"/>
      <c r="M1110" s="54"/>
      <c r="N1110" s="54">
        <f aca="true" t="shared" si="658" ref="N1110:U1110">ROUND((N1108*N$3/100),1)</f>
        <v>0</v>
      </c>
      <c r="O1110" s="54">
        <f t="shared" si="658"/>
        <v>0</v>
      </c>
      <c r="P1110" s="54">
        <f t="shared" si="658"/>
        <v>0</v>
      </c>
      <c r="Q1110" s="54">
        <f t="shared" si="658"/>
        <v>0</v>
      </c>
      <c r="R1110" s="54">
        <f t="shared" si="658"/>
        <v>0</v>
      </c>
      <c r="S1110" s="54"/>
      <c r="T1110" s="54">
        <f t="shared" si="658"/>
        <v>0</v>
      </c>
      <c r="U1110" s="54">
        <f t="shared" si="658"/>
        <v>0</v>
      </c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>
        <f aca="true" t="shared" si="659" ref="AE1110:AQ1110">ROUND((AE1108*AE$3/100),1)</f>
        <v>0</v>
      </c>
      <c r="AF1110" s="54">
        <f t="shared" si="659"/>
        <v>0</v>
      </c>
      <c r="AG1110" s="54">
        <f t="shared" si="659"/>
        <v>0</v>
      </c>
      <c r="AH1110" s="54">
        <f t="shared" si="659"/>
        <v>0</v>
      </c>
      <c r="AI1110" s="54">
        <f t="shared" si="659"/>
        <v>0</v>
      </c>
      <c r="AJ1110" s="54"/>
      <c r="AK1110" s="54"/>
      <c r="AL1110" s="54"/>
      <c r="AM1110" s="54"/>
      <c r="AN1110" s="54"/>
      <c r="AO1110" s="54"/>
      <c r="AP1110" s="54">
        <f t="shared" si="659"/>
        <v>0</v>
      </c>
      <c r="AQ1110" s="54">
        <f t="shared" si="659"/>
        <v>0</v>
      </c>
      <c r="AR1110" s="49">
        <f t="shared" si="623"/>
        <v>0</v>
      </c>
      <c r="AT1110" s="46"/>
      <c r="AU1110" s="46"/>
      <c r="AV1110" s="46"/>
      <c r="AW1110" s="46"/>
      <c r="AX1110" s="46"/>
      <c r="AY1110" s="46"/>
    </row>
    <row r="1111" spans="4:51" s="1" customFormat="1" ht="15.75" hidden="1">
      <c r="D1111" s="51"/>
      <c r="E1111" s="52" t="s">
        <v>24</v>
      </c>
      <c r="F1111" s="49"/>
      <c r="G1111" s="49"/>
      <c r="H1111" s="49"/>
      <c r="I1111" s="49"/>
      <c r="J1111" s="49"/>
      <c r="K1111" s="53"/>
      <c r="L1111" s="54"/>
      <c r="M1111" s="54"/>
      <c r="N1111" s="54">
        <f aca="true" t="shared" si="660" ref="N1111:U1111">ROUND((N1108*N$4/100),1)</f>
        <v>0</v>
      </c>
      <c r="O1111" s="54">
        <f t="shared" si="660"/>
        <v>0</v>
      </c>
      <c r="P1111" s="54">
        <f t="shared" si="660"/>
        <v>0</v>
      </c>
      <c r="Q1111" s="54">
        <f t="shared" si="660"/>
        <v>0</v>
      </c>
      <c r="R1111" s="54">
        <f t="shared" si="660"/>
        <v>0</v>
      </c>
      <c r="S1111" s="54"/>
      <c r="T1111" s="54">
        <f t="shared" si="660"/>
        <v>0</v>
      </c>
      <c r="U1111" s="54">
        <f t="shared" si="660"/>
        <v>0</v>
      </c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>
        <f aca="true" t="shared" si="661" ref="AE1111:AQ1111">ROUND((AE1108*AE$4/100),1)</f>
        <v>0</v>
      </c>
      <c r="AF1111" s="54">
        <f t="shared" si="661"/>
        <v>0</v>
      </c>
      <c r="AG1111" s="54">
        <f t="shared" si="661"/>
        <v>0</v>
      </c>
      <c r="AH1111" s="54">
        <f t="shared" si="661"/>
        <v>0</v>
      </c>
      <c r="AI1111" s="54">
        <f t="shared" si="661"/>
        <v>0</v>
      </c>
      <c r="AJ1111" s="54"/>
      <c r="AK1111" s="54"/>
      <c r="AL1111" s="54"/>
      <c r="AM1111" s="54"/>
      <c r="AN1111" s="54"/>
      <c r="AO1111" s="54"/>
      <c r="AP1111" s="54">
        <f t="shared" si="661"/>
        <v>0</v>
      </c>
      <c r="AQ1111" s="54">
        <f t="shared" si="661"/>
        <v>0</v>
      </c>
      <c r="AR1111" s="49">
        <f t="shared" si="623"/>
        <v>0</v>
      </c>
      <c r="AT1111" s="46"/>
      <c r="AU1111" s="46"/>
      <c r="AV1111" s="46"/>
      <c r="AW1111" s="46"/>
      <c r="AX1111" s="46"/>
      <c r="AY1111" s="46"/>
    </row>
    <row r="1112" spans="4:51" s="1" customFormat="1" ht="15.75" hidden="1">
      <c r="D1112" s="51" t="s">
        <v>25</v>
      </c>
      <c r="E1112" s="52" t="s">
        <v>26</v>
      </c>
      <c r="F1112" s="49"/>
      <c r="G1112" s="49"/>
      <c r="H1112" s="49"/>
      <c r="I1112" s="49"/>
      <c r="J1112" s="49"/>
      <c r="K1112" s="53"/>
      <c r="L1112" s="54"/>
      <c r="M1112" s="54"/>
      <c r="N1112" s="54">
        <f aca="true" t="shared" si="662" ref="N1112:U1112">N1108-N1109-N1110-N1111</f>
        <v>0</v>
      </c>
      <c r="O1112" s="54">
        <f t="shared" si="662"/>
        <v>0</v>
      </c>
      <c r="P1112" s="54">
        <f t="shared" si="662"/>
        <v>0</v>
      </c>
      <c r="Q1112" s="54">
        <f t="shared" si="662"/>
        <v>0</v>
      </c>
      <c r="R1112" s="54">
        <f t="shared" si="662"/>
        <v>0</v>
      </c>
      <c r="S1112" s="54"/>
      <c r="T1112" s="54">
        <f t="shared" si="662"/>
        <v>0</v>
      </c>
      <c r="U1112" s="54">
        <f t="shared" si="662"/>
        <v>0</v>
      </c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>
        <f aca="true" t="shared" si="663" ref="AE1112:AQ1112">AE1108-AE1109-AE1110-AE1111</f>
        <v>0</v>
      </c>
      <c r="AF1112" s="54">
        <f t="shared" si="663"/>
        <v>0</v>
      </c>
      <c r="AG1112" s="54">
        <f t="shared" si="663"/>
        <v>0</v>
      </c>
      <c r="AH1112" s="54">
        <f t="shared" si="663"/>
        <v>0</v>
      </c>
      <c r="AI1112" s="54">
        <f t="shared" si="663"/>
        <v>0</v>
      </c>
      <c r="AJ1112" s="54"/>
      <c r="AK1112" s="54"/>
      <c r="AL1112" s="54"/>
      <c r="AM1112" s="54"/>
      <c r="AN1112" s="54"/>
      <c r="AO1112" s="54"/>
      <c r="AP1112" s="54">
        <f t="shared" si="663"/>
        <v>0</v>
      </c>
      <c r="AQ1112" s="54">
        <f t="shared" si="663"/>
        <v>0</v>
      </c>
      <c r="AR1112" s="49">
        <f t="shared" si="623"/>
        <v>0</v>
      </c>
      <c r="AT1112" s="46"/>
      <c r="AU1112" s="46"/>
      <c r="AV1112" s="46"/>
      <c r="AW1112" s="46"/>
      <c r="AX1112" s="46"/>
      <c r="AY1112" s="46"/>
    </row>
    <row r="1113" spans="4:51" s="1" customFormat="1" ht="15.75" hidden="1">
      <c r="D1113" s="41"/>
      <c r="E1113" s="49"/>
      <c r="F1113" s="58"/>
      <c r="G1113" s="58"/>
      <c r="H1113" s="58"/>
      <c r="I1113" s="58"/>
      <c r="J1113" s="58"/>
      <c r="K1113" s="55"/>
      <c r="L1113" s="56"/>
      <c r="M1113" s="56"/>
      <c r="N1113" s="56"/>
      <c r="O1113" s="56"/>
      <c r="P1113" s="56"/>
      <c r="Q1113" s="56"/>
      <c r="R1113" s="56"/>
      <c r="S1113" s="56"/>
      <c r="T1113" s="56"/>
      <c r="U1113" s="56"/>
      <c r="V1113" s="56"/>
      <c r="W1113" s="56"/>
      <c r="X1113" s="56"/>
      <c r="Y1113" s="56"/>
      <c r="Z1113" s="56"/>
      <c r="AA1113" s="56"/>
      <c r="AB1113" s="56"/>
      <c r="AC1113" s="56"/>
      <c r="AD1113" s="56"/>
      <c r="AE1113" s="56"/>
      <c r="AF1113" s="56"/>
      <c r="AG1113" s="56"/>
      <c r="AH1113" s="56"/>
      <c r="AI1113" s="56"/>
      <c r="AJ1113" s="56"/>
      <c r="AK1113" s="56"/>
      <c r="AL1113" s="56"/>
      <c r="AM1113" s="56"/>
      <c r="AN1113" s="56"/>
      <c r="AO1113" s="56"/>
      <c r="AP1113" s="56"/>
      <c r="AQ1113" s="56"/>
      <c r="AR1113" s="49">
        <f t="shared" si="623"/>
        <v>0</v>
      </c>
      <c r="AT1113" s="46"/>
      <c r="AU1113" s="46"/>
      <c r="AV1113" s="46"/>
      <c r="AW1113" s="46"/>
      <c r="AX1113" s="46"/>
      <c r="AY1113" s="46"/>
    </row>
    <row r="1114" spans="4:51" s="1" customFormat="1" ht="6" customHeight="1" hidden="1">
      <c r="D1114" s="41"/>
      <c r="E1114" s="49"/>
      <c r="F1114" s="58"/>
      <c r="G1114" s="58"/>
      <c r="H1114" s="58"/>
      <c r="I1114" s="58"/>
      <c r="J1114" s="58"/>
      <c r="K1114" s="55"/>
      <c r="L1114" s="56"/>
      <c r="M1114" s="56"/>
      <c r="N1114" s="56"/>
      <c r="O1114" s="56"/>
      <c r="P1114" s="56"/>
      <c r="Q1114" s="56"/>
      <c r="R1114" s="56"/>
      <c r="S1114" s="56"/>
      <c r="T1114" s="56"/>
      <c r="U1114" s="56"/>
      <c r="V1114" s="56"/>
      <c r="W1114" s="56"/>
      <c r="X1114" s="56"/>
      <c r="Y1114" s="56"/>
      <c r="Z1114" s="56"/>
      <c r="AA1114" s="56"/>
      <c r="AB1114" s="56"/>
      <c r="AC1114" s="56"/>
      <c r="AD1114" s="56"/>
      <c r="AE1114" s="56"/>
      <c r="AF1114" s="56"/>
      <c r="AG1114" s="56"/>
      <c r="AH1114" s="56"/>
      <c r="AI1114" s="56"/>
      <c r="AJ1114" s="56"/>
      <c r="AK1114" s="56"/>
      <c r="AL1114" s="56"/>
      <c r="AM1114" s="56"/>
      <c r="AN1114" s="56"/>
      <c r="AO1114" s="56"/>
      <c r="AP1114" s="56"/>
      <c r="AQ1114" s="56"/>
      <c r="AR1114" s="49">
        <f t="shared" si="623"/>
        <v>0</v>
      </c>
      <c r="AT1114" s="46"/>
      <c r="AU1114" s="46"/>
      <c r="AV1114" s="46"/>
      <c r="AW1114" s="46"/>
      <c r="AX1114" s="46"/>
      <c r="AY1114" s="46"/>
    </row>
    <row r="1115" spans="4:51" s="2" customFormat="1" ht="31.5">
      <c r="D1115" s="57">
        <v>70743</v>
      </c>
      <c r="E1115" s="63" t="s">
        <v>176</v>
      </c>
      <c r="F1115" s="49"/>
      <c r="G1115" s="49"/>
      <c r="H1115" s="49"/>
      <c r="I1115" s="49"/>
      <c r="J1115" s="49"/>
      <c r="K1115" s="50"/>
      <c r="L1115" s="49"/>
      <c r="M1115" s="49">
        <v>10016.5</v>
      </c>
      <c r="N1115" s="49">
        <v>0</v>
      </c>
      <c r="O1115" s="49">
        <v>0</v>
      </c>
      <c r="P1115" s="49">
        <v>0</v>
      </c>
      <c r="Q1115" s="49">
        <v>0</v>
      </c>
      <c r="R1115" s="49">
        <v>0</v>
      </c>
      <c r="S1115" s="62"/>
      <c r="T1115" s="49">
        <v>0</v>
      </c>
      <c r="U1115" s="49">
        <v>0</v>
      </c>
      <c r="V1115" s="49"/>
      <c r="W1115" s="49"/>
      <c r="X1115" s="49"/>
      <c r="Y1115" s="49"/>
      <c r="Z1115" s="49"/>
      <c r="AA1115" s="49"/>
      <c r="AB1115" s="49"/>
      <c r="AC1115" s="49"/>
      <c r="AD1115" s="49"/>
      <c r="AE1115" s="49">
        <v>0</v>
      </c>
      <c r="AF1115" s="49">
        <v>0</v>
      </c>
      <c r="AG1115" s="49">
        <v>0</v>
      </c>
      <c r="AH1115" s="49">
        <v>0</v>
      </c>
      <c r="AI1115" s="49">
        <v>0</v>
      </c>
      <c r="AJ1115" s="49"/>
      <c r="AK1115" s="49"/>
      <c r="AL1115" s="49"/>
      <c r="AM1115" s="49"/>
      <c r="AN1115" s="49"/>
      <c r="AO1115" s="49"/>
      <c r="AP1115" s="49">
        <v>0</v>
      </c>
      <c r="AQ1115" s="49">
        <v>0</v>
      </c>
      <c r="AR1115" s="49">
        <f t="shared" si="623"/>
        <v>10016.5</v>
      </c>
      <c r="AS1115" s="1"/>
      <c r="AT1115" s="46"/>
      <c r="AU1115" s="46"/>
      <c r="AV1115" s="46">
        <f>M1115/12</f>
        <v>834.7083333333334</v>
      </c>
      <c r="AW1115" s="46"/>
      <c r="AX1115" s="46"/>
      <c r="AY1115" s="46"/>
    </row>
    <row r="1116" spans="4:51" s="1" customFormat="1" ht="15.75" hidden="1">
      <c r="D1116" s="51"/>
      <c r="E1116" s="52" t="s">
        <v>22</v>
      </c>
      <c r="F1116" s="49"/>
      <c r="G1116" s="49"/>
      <c r="H1116" s="49"/>
      <c r="I1116" s="49"/>
      <c r="J1116" s="49"/>
      <c r="K1116" s="53"/>
      <c r="L1116" s="54"/>
      <c r="M1116" s="54"/>
      <c r="N1116" s="54">
        <f aca="true" t="shared" si="664" ref="N1116:U1116">ROUND((N1115*N$2/100),1)</f>
        <v>0</v>
      </c>
      <c r="O1116" s="54">
        <f t="shared" si="664"/>
        <v>0</v>
      </c>
      <c r="P1116" s="54">
        <f t="shared" si="664"/>
        <v>0</v>
      </c>
      <c r="Q1116" s="54">
        <f t="shared" si="664"/>
        <v>0</v>
      </c>
      <c r="R1116" s="54">
        <f t="shared" si="664"/>
        <v>0</v>
      </c>
      <c r="S1116" s="54"/>
      <c r="T1116" s="54">
        <f t="shared" si="664"/>
        <v>0</v>
      </c>
      <c r="U1116" s="54">
        <f t="shared" si="664"/>
        <v>0</v>
      </c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>
        <f aca="true" t="shared" si="665" ref="AE1116:AQ1116">ROUND((AE1115*AE$2/100),1)</f>
        <v>0</v>
      </c>
      <c r="AF1116" s="54">
        <f t="shared" si="665"/>
        <v>0</v>
      </c>
      <c r="AG1116" s="54">
        <f t="shared" si="665"/>
        <v>0</v>
      </c>
      <c r="AH1116" s="54">
        <f t="shared" si="665"/>
        <v>0</v>
      </c>
      <c r="AI1116" s="54">
        <f t="shared" si="665"/>
        <v>0</v>
      </c>
      <c r="AJ1116" s="54"/>
      <c r="AK1116" s="54"/>
      <c r="AL1116" s="54"/>
      <c r="AM1116" s="54"/>
      <c r="AN1116" s="54"/>
      <c r="AO1116" s="54"/>
      <c r="AP1116" s="54">
        <f t="shared" si="665"/>
        <v>0</v>
      </c>
      <c r="AQ1116" s="54">
        <f t="shared" si="665"/>
        <v>0</v>
      </c>
      <c r="AR1116" s="49">
        <f aca="true" t="shared" si="666" ref="AR1116:AR1179">K1116+L1116+M1116+W1116+AD1116+AJ1116+AO1116</f>
        <v>0</v>
      </c>
      <c r="AS1116" s="1" t="b">
        <f>SUM(K1115:AQ1115)=AR1115</f>
        <v>1</v>
      </c>
      <c r="AT1116" s="46"/>
      <c r="AU1116" s="46"/>
      <c r="AV1116" s="46"/>
      <c r="AW1116" s="46"/>
      <c r="AX1116" s="46"/>
      <c r="AY1116" s="46"/>
    </row>
    <row r="1117" spans="4:51" s="1" customFormat="1" ht="15.75" hidden="1">
      <c r="D1117" s="51"/>
      <c r="E1117" s="52" t="s">
        <v>23</v>
      </c>
      <c r="F1117" s="49"/>
      <c r="G1117" s="49"/>
      <c r="H1117" s="49"/>
      <c r="I1117" s="49"/>
      <c r="J1117" s="49"/>
      <c r="K1117" s="53"/>
      <c r="L1117" s="54"/>
      <c r="M1117" s="54"/>
      <c r="N1117" s="54">
        <f aca="true" t="shared" si="667" ref="N1117:U1117">ROUND((N1115*N$3/100),1)</f>
        <v>0</v>
      </c>
      <c r="O1117" s="54">
        <f t="shared" si="667"/>
        <v>0</v>
      </c>
      <c r="P1117" s="54">
        <f t="shared" si="667"/>
        <v>0</v>
      </c>
      <c r="Q1117" s="54">
        <f t="shared" si="667"/>
        <v>0</v>
      </c>
      <c r="R1117" s="54">
        <f t="shared" si="667"/>
        <v>0</v>
      </c>
      <c r="S1117" s="54"/>
      <c r="T1117" s="54">
        <f t="shared" si="667"/>
        <v>0</v>
      </c>
      <c r="U1117" s="54">
        <f t="shared" si="667"/>
        <v>0</v>
      </c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>
        <f aca="true" t="shared" si="668" ref="AE1117:AQ1117">ROUND((AE1115*AE$3/100),1)</f>
        <v>0</v>
      </c>
      <c r="AF1117" s="54">
        <f t="shared" si="668"/>
        <v>0</v>
      </c>
      <c r="AG1117" s="54">
        <f t="shared" si="668"/>
        <v>0</v>
      </c>
      <c r="AH1117" s="54">
        <f t="shared" si="668"/>
        <v>0</v>
      </c>
      <c r="AI1117" s="54">
        <f t="shared" si="668"/>
        <v>0</v>
      </c>
      <c r="AJ1117" s="54"/>
      <c r="AK1117" s="54"/>
      <c r="AL1117" s="54"/>
      <c r="AM1117" s="54"/>
      <c r="AN1117" s="54"/>
      <c r="AO1117" s="54"/>
      <c r="AP1117" s="54">
        <f t="shared" si="668"/>
        <v>0</v>
      </c>
      <c r="AQ1117" s="54">
        <f t="shared" si="668"/>
        <v>0</v>
      </c>
      <c r="AR1117" s="49">
        <f t="shared" si="666"/>
        <v>0</v>
      </c>
      <c r="AT1117" s="46"/>
      <c r="AU1117" s="46"/>
      <c r="AV1117" s="46"/>
      <c r="AW1117" s="46"/>
      <c r="AX1117" s="46"/>
      <c r="AY1117" s="46"/>
    </row>
    <row r="1118" spans="4:51" s="1" customFormat="1" ht="15.75" hidden="1">
      <c r="D1118" s="51"/>
      <c r="E1118" s="52" t="s">
        <v>24</v>
      </c>
      <c r="F1118" s="49"/>
      <c r="G1118" s="49"/>
      <c r="H1118" s="49"/>
      <c r="I1118" s="49"/>
      <c r="J1118" s="49"/>
      <c r="K1118" s="53"/>
      <c r="L1118" s="54"/>
      <c r="M1118" s="54"/>
      <c r="N1118" s="54">
        <f aca="true" t="shared" si="669" ref="N1118:U1118">ROUND((N1115*N$4/100),1)</f>
        <v>0</v>
      </c>
      <c r="O1118" s="54">
        <f t="shared" si="669"/>
        <v>0</v>
      </c>
      <c r="P1118" s="54">
        <f t="shared" si="669"/>
        <v>0</v>
      </c>
      <c r="Q1118" s="54">
        <f t="shared" si="669"/>
        <v>0</v>
      </c>
      <c r="R1118" s="54">
        <f t="shared" si="669"/>
        <v>0</v>
      </c>
      <c r="S1118" s="54"/>
      <c r="T1118" s="54">
        <f t="shared" si="669"/>
        <v>0</v>
      </c>
      <c r="U1118" s="54">
        <f t="shared" si="669"/>
        <v>0</v>
      </c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>
        <f aca="true" t="shared" si="670" ref="AE1118:AQ1118">ROUND((AE1115*AE$4/100),1)</f>
        <v>0</v>
      </c>
      <c r="AF1118" s="54">
        <f t="shared" si="670"/>
        <v>0</v>
      </c>
      <c r="AG1118" s="54">
        <f t="shared" si="670"/>
        <v>0</v>
      </c>
      <c r="AH1118" s="54">
        <f t="shared" si="670"/>
        <v>0</v>
      </c>
      <c r="AI1118" s="54">
        <f t="shared" si="670"/>
        <v>0</v>
      </c>
      <c r="AJ1118" s="54"/>
      <c r="AK1118" s="54"/>
      <c r="AL1118" s="54"/>
      <c r="AM1118" s="54"/>
      <c r="AN1118" s="54"/>
      <c r="AO1118" s="54"/>
      <c r="AP1118" s="54">
        <f t="shared" si="670"/>
        <v>0</v>
      </c>
      <c r="AQ1118" s="54">
        <f t="shared" si="670"/>
        <v>0</v>
      </c>
      <c r="AR1118" s="49">
        <f t="shared" si="666"/>
        <v>0</v>
      </c>
      <c r="AT1118" s="46"/>
      <c r="AU1118" s="46"/>
      <c r="AV1118" s="46"/>
      <c r="AW1118" s="46"/>
      <c r="AX1118" s="46"/>
      <c r="AY1118" s="46"/>
    </row>
    <row r="1119" spans="4:51" s="1" customFormat="1" ht="15.75" hidden="1">
      <c r="D1119" s="51" t="s">
        <v>25</v>
      </c>
      <c r="E1119" s="52" t="s">
        <v>26</v>
      </c>
      <c r="F1119" s="49"/>
      <c r="G1119" s="49"/>
      <c r="H1119" s="49"/>
      <c r="I1119" s="49"/>
      <c r="J1119" s="49"/>
      <c r="K1119" s="53"/>
      <c r="L1119" s="54"/>
      <c r="M1119" s="54"/>
      <c r="N1119" s="54">
        <f aca="true" t="shared" si="671" ref="N1119:U1119">N1115-N1116-N1117-N1118</f>
        <v>0</v>
      </c>
      <c r="O1119" s="54">
        <f t="shared" si="671"/>
        <v>0</v>
      </c>
      <c r="P1119" s="54">
        <f t="shared" si="671"/>
        <v>0</v>
      </c>
      <c r="Q1119" s="54">
        <f t="shared" si="671"/>
        <v>0</v>
      </c>
      <c r="R1119" s="54">
        <f t="shared" si="671"/>
        <v>0</v>
      </c>
      <c r="S1119" s="54"/>
      <c r="T1119" s="54">
        <f t="shared" si="671"/>
        <v>0</v>
      </c>
      <c r="U1119" s="54">
        <f t="shared" si="671"/>
        <v>0</v>
      </c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>
        <f aca="true" t="shared" si="672" ref="AE1119:AQ1119">AE1115-AE1116-AE1117-AE1118</f>
        <v>0</v>
      </c>
      <c r="AF1119" s="54">
        <f t="shared" si="672"/>
        <v>0</v>
      </c>
      <c r="AG1119" s="54">
        <f t="shared" si="672"/>
        <v>0</v>
      </c>
      <c r="AH1119" s="54">
        <f t="shared" si="672"/>
        <v>0</v>
      </c>
      <c r="AI1119" s="54">
        <f t="shared" si="672"/>
        <v>0</v>
      </c>
      <c r="AJ1119" s="54"/>
      <c r="AK1119" s="54"/>
      <c r="AL1119" s="54"/>
      <c r="AM1119" s="54"/>
      <c r="AN1119" s="54"/>
      <c r="AO1119" s="54"/>
      <c r="AP1119" s="54">
        <f t="shared" si="672"/>
        <v>0</v>
      </c>
      <c r="AQ1119" s="54">
        <f t="shared" si="672"/>
        <v>0</v>
      </c>
      <c r="AR1119" s="49">
        <f t="shared" si="666"/>
        <v>0</v>
      </c>
      <c r="AT1119" s="46"/>
      <c r="AU1119" s="46"/>
      <c r="AV1119" s="46"/>
      <c r="AW1119" s="46"/>
      <c r="AX1119" s="46"/>
      <c r="AY1119" s="46"/>
    </row>
    <row r="1120" spans="4:51" s="1" customFormat="1" ht="15.75" hidden="1">
      <c r="D1120" s="41"/>
      <c r="E1120" s="49"/>
      <c r="F1120" s="49"/>
      <c r="G1120" s="49"/>
      <c r="H1120" s="49"/>
      <c r="I1120" s="49"/>
      <c r="J1120" s="49"/>
      <c r="K1120" s="60"/>
      <c r="L1120" s="61"/>
      <c r="M1120" s="61"/>
      <c r="N1120" s="61"/>
      <c r="O1120" s="61"/>
      <c r="P1120" s="61"/>
      <c r="Q1120" s="61"/>
      <c r="R1120" s="61"/>
      <c r="S1120" s="61"/>
      <c r="T1120" s="61"/>
      <c r="U1120" s="61"/>
      <c r="V1120" s="61"/>
      <c r="W1120" s="61"/>
      <c r="X1120" s="61"/>
      <c r="Y1120" s="61"/>
      <c r="Z1120" s="61"/>
      <c r="AA1120" s="61"/>
      <c r="AB1120" s="61"/>
      <c r="AC1120" s="61"/>
      <c r="AD1120" s="61"/>
      <c r="AE1120" s="61"/>
      <c r="AF1120" s="61"/>
      <c r="AG1120" s="61"/>
      <c r="AH1120" s="61"/>
      <c r="AI1120" s="61"/>
      <c r="AJ1120" s="61"/>
      <c r="AK1120" s="61"/>
      <c r="AL1120" s="61"/>
      <c r="AM1120" s="61"/>
      <c r="AN1120" s="61"/>
      <c r="AO1120" s="61"/>
      <c r="AP1120" s="61"/>
      <c r="AQ1120" s="61"/>
      <c r="AR1120" s="49">
        <f t="shared" si="666"/>
        <v>0</v>
      </c>
      <c r="AT1120" s="46"/>
      <c r="AU1120" s="46"/>
      <c r="AV1120" s="46"/>
      <c r="AW1120" s="46"/>
      <c r="AX1120" s="46"/>
      <c r="AY1120" s="46"/>
    </row>
    <row r="1121" spans="4:51" s="1" customFormat="1" ht="6" customHeight="1" hidden="1">
      <c r="D1121" s="41"/>
      <c r="E1121" s="49"/>
      <c r="F1121" s="49"/>
      <c r="G1121" s="49"/>
      <c r="H1121" s="49"/>
      <c r="I1121" s="49"/>
      <c r="J1121" s="49"/>
      <c r="K1121" s="60"/>
      <c r="L1121" s="61"/>
      <c r="M1121" s="61"/>
      <c r="N1121" s="61"/>
      <c r="O1121" s="61"/>
      <c r="P1121" s="61"/>
      <c r="Q1121" s="61"/>
      <c r="R1121" s="61"/>
      <c r="S1121" s="61"/>
      <c r="T1121" s="61"/>
      <c r="U1121" s="61"/>
      <c r="V1121" s="61"/>
      <c r="W1121" s="61"/>
      <c r="X1121" s="61"/>
      <c r="Y1121" s="61"/>
      <c r="Z1121" s="61"/>
      <c r="AA1121" s="61"/>
      <c r="AB1121" s="61"/>
      <c r="AC1121" s="61"/>
      <c r="AD1121" s="61"/>
      <c r="AE1121" s="61"/>
      <c r="AF1121" s="61"/>
      <c r="AG1121" s="61"/>
      <c r="AH1121" s="61"/>
      <c r="AI1121" s="61"/>
      <c r="AJ1121" s="61"/>
      <c r="AK1121" s="61"/>
      <c r="AL1121" s="61"/>
      <c r="AM1121" s="61"/>
      <c r="AN1121" s="61"/>
      <c r="AO1121" s="61"/>
      <c r="AP1121" s="61"/>
      <c r="AQ1121" s="61"/>
      <c r="AR1121" s="49">
        <f t="shared" si="666"/>
        <v>0</v>
      </c>
      <c r="AT1121" s="46"/>
      <c r="AU1121" s="46"/>
      <c r="AV1121" s="46">
        <f>M1121/12</f>
        <v>0</v>
      </c>
      <c r="AW1121" s="46"/>
      <c r="AX1121" s="46"/>
      <c r="AY1121" s="46"/>
    </row>
    <row r="1122" spans="4:51" s="2" customFormat="1" ht="39" customHeight="1">
      <c r="D1122" s="57">
        <v>70743</v>
      </c>
      <c r="E1122" s="63" t="s">
        <v>177</v>
      </c>
      <c r="F1122" s="49"/>
      <c r="G1122" s="49"/>
      <c r="H1122" s="49"/>
      <c r="I1122" s="49"/>
      <c r="J1122" s="49"/>
      <c r="K1122" s="50"/>
      <c r="L1122" s="49"/>
      <c r="M1122" s="49">
        <v>4492.9</v>
      </c>
      <c r="N1122" s="49">
        <v>0</v>
      </c>
      <c r="O1122" s="49">
        <v>0</v>
      </c>
      <c r="P1122" s="49">
        <v>0</v>
      </c>
      <c r="Q1122" s="49">
        <v>0</v>
      </c>
      <c r="R1122" s="49">
        <v>0</v>
      </c>
      <c r="S1122" s="62"/>
      <c r="T1122" s="49">
        <v>0</v>
      </c>
      <c r="U1122" s="49">
        <v>0</v>
      </c>
      <c r="V1122" s="49"/>
      <c r="W1122" s="49"/>
      <c r="X1122" s="49"/>
      <c r="Y1122" s="49"/>
      <c r="Z1122" s="49"/>
      <c r="AA1122" s="49"/>
      <c r="AB1122" s="49"/>
      <c r="AC1122" s="49"/>
      <c r="AD1122" s="49"/>
      <c r="AE1122" s="49">
        <v>0</v>
      </c>
      <c r="AF1122" s="49">
        <v>0</v>
      </c>
      <c r="AG1122" s="49">
        <v>0</v>
      </c>
      <c r="AH1122" s="49">
        <v>0</v>
      </c>
      <c r="AI1122" s="49">
        <v>0</v>
      </c>
      <c r="AJ1122" s="49"/>
      <c r="AK1122" s="49"/>
      <c r="AL1122" s="49"/>
      <c r="AM1122" s="49"/>
      <c r="AN1122" s="49"/>
      <c r="AO1122" s="49"/>
      <c r="AP1122" s="49">
        <v>0</v>
      </c>
      <c r="AQ1122" s="49">
        <v>0</v>
      </c>
      <c r="AR1122" s="49">
        <f t="shared" si="666"/>
        <v>4492.9</v>
      </c>
      <c r="AS1122" s="1"/>
      <c r="AT1122" s="46"/>
      <c r="AU1122" s="46"/>
      <c r="AV1122" s="46">
        <f>M1122/12</f>
        <v>374.4083333333333</v>
      </c>
      <c r="AW1122" s="46"/>
      <c r="AX1122" s="46"/>
      <c r="AY1122" s="46"/>
    </row>
    <row r="1123" spans="4:51" s="1" customFormat="1" ht="15.75" hidden="1">
      <c r="D1123" s="51"/>
      <c r="E1123" s="52" t="s">
        <v>22</v>
      </c>
      <c r="F1123" s="49"/>
      <c r="G1123" s="49"/>
      <c r="H1123" s="49"/>
      <c r="I1123" s="49"/>
      <c r="J1123" s="49"/>
      <c r="K1123" s="53"/>
      <c r="L1123" s="54"/>
      <c r="M1123" s="54"/>
      <c r="N1123" s="54">
        <f aca="true" t="shared" si="673" ref="N1123:U1123">ROUND((N1122*N$2/100),1)</f>
        <v>0</v>
      </c>
      <c r="O1123" s="54">
        <f t="shared" si="673"/>
        <v>0</v>
      </c>
      <c r="P1123" s="54">
        <f t="shared" si="673"/>
        <v>0</v>
      </c>
      <c r="Q1123" s="54">
        <f t="shared" si="673"/>
        <v>0</v>
      </c>
      <c r="R1123" s="54">
        <f t="shared" si="673"/>
        <v>0</v>
      </c>
      <c r="S1123" s="54"/>
      <c r="T1123" s="54">
        <f t="shared" si="673"/>
        <v>0</v>
      </c>
      <c r="U1123" s="54">
        <f t="shared" si="673"/>
        <v>0</v>
      </c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>
        <f aca="true" t="shared" si="674" ref="AE1123:AQ1123">ROUND((AE1122*AE$2/100),1)</f>
        <v>0</v>
      </c>
      <c r="AF1123" s="54">
        <f t="shared" si="674"/>
        <v>0</v>
      </c>
      <c r="AG1123" s="54">
        <f t="shared" si="674"/>
        <v>0</v>
      </c>
      <c r="AH1123" s="54">
        <f t="shared" si="674"/>
        <v>0</v>
      </c>
      <c r="AI1123" s="54">
        <f t="shared" si="674"/>
        <v>0</v>
      </c>
      <c r="AJ1123" s="54"/>
      <c r="AK1123" s="54"/>
      <c r="AL1123" s="54"/>
      <c r="AM1123" s="54"/>
      <c r="AN1123" s="54"/>
      <c r="AO1123" s="54"/>
      <c r="AP1123" s="54">
        <f t="shared" si="674"/>
        <v>0</v>
      </c>
      <c r="AQ1123" s="54">
        <f t="shared" si="674"/>
        <v>0</v>
      </c>
      <c r="AR1123" s="49">
        <f t="shared" si="666"/>
        <v>0</v>
      </c>
      <c r="AS1123" s="1" t="b">
        <f>SUM(K1122:AQ1122)=AR1122</f>
        <v>1</v>
      </c>
      <c r="AT1123" s="46"/>
      <c r="AU1123" s="46"/>
      <c r="AV1123" s="46"/>
      <c r="AW1123" s="46"/>
      <c r="AX1123" s="46"/>
      <c r="AY1123" s="46"/>
    </row>
    <row r="1124" spans="4:51" s="1" customFormat="1" ht="15.75" hidden="1">
      <c r="D1124" s="51"/>
      <c r="E1124" s="52" t="s">
        <v>23</v>
      </c>
      <c r="F1124" s="49"/>
      <c r="G1124" s="49"/>
      <c r="H1124" s="49"/>
      <c r="I1124" s="49"/>
      <c r="J1124" s="49"/>
      <c r="K1124" s="53"/>
      <c r="L1124" s="54"/>
      <c r="M1124" s="54"/>
      <c r="N1124" s="54">
        <f aca="true" t="shared" si="675" ref="N1124:U1124">ROUND((N1122*N$3/100),1)</f>
        <v>0</v>
      </c>
      <c r="O1124" s="54">
        <f t="shared" si="675"/>
        <v>0</v>
      </c>
      <c r="P1124" s="54">
        <f t="shared" si="675"/>
        <v>0</v>
      </c>
      <c r="Q1124" s="54">
        <f t="shared" si="675"/>
        <v>0</v>
      </c>
      <c r="R1124" s="54">
        <f t="shared" si="675"/>
        <v>0</v>
      </c>
      <c r="S1124" s="54"/>
      <c r="T1124" s="54">
        <f t="shared" si="675"/>
        <v>0</v>
      </c>
      <c r="U1124" s="54">
        <f t="shared" si="675"/>
        <v>0</v>
      </c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>
        <f aca="true" t="shared" si="676" ref="AE1124:AQ1124">ROUND((AE1122*AE$3/100),1)</f>
        <v>0</v>
      </c>
      <c r="AF1124" s="54">
        <f t="shared" si="676"/>
        <v>0</v>
      </c>
      <c r="AG1124" s="54">
        <f t="shared" si="676"/>
        <v>0</v>
      </c>
      <c r="AH1124" s="54">
        <f t="shared" si="676"/>
        <v>0</v>
      </c>
      <c r="AI1124" s="54">
        <f t="shared" si="676"/>
        <v>0</v>
      </c>
      <c r="AJ1124" s="54"/>
      <c r="AK1124" s="54"/>
      <c r="AL1124" s="54"/>
      <c r="AM1124" s="54"/>
      <c r="AN1124" s="54"/>
      <c r="AO1124" s="54"/>
      <c r="AP1124" s="54">
        <f t="shared" si="676"/>
        <v>0</v>
      </c>
      <c r="AQ1124" s="54">
        <f t="shared" si="676"/>
        <v>0</v>
      </c>
      <c r="AR1124" s="49">
        <f t="shared" si="666"/>
        <v>0</v>
      </c>
      <c r="AT1124" s="46"/>
      <c r="AU1124" s="46"/>
      <c r="AV1124" s="46"/>
      <c r="AW1124" s="46"/>
      <c r="AX1124" s="46"/>
      <c r="AY1124" s="46"/>
    </row>
    <row r="1125" spans="4:51" s="1" customFormat="1" ht="15.75" hidden="1">
      <c r="D1125" s="51"/>
      <c r="E1125" s="52" t="s">
        <v>24</v>
      </c>
      <c r="F1125" s="49"/>
      <c r="G1125" s="49"/>
      <c r="H1125" s="49"/>
      <c r="I1125" s="49"/>
      <c r="J1125" s="49"/>
      <c r="K1125" s="53"/>
      <c r="L1125" s="54"/>
      <c r="M1125" s="54"/>
      <c r="N1125" s="54">
        <f aca="true" t="shared" si="677" ref="N1125:U1125">ROUND((N1122*N$4/100),1)</f>
        <v>0</v>
      </c>
      <c r="O1125" s="54">
        <f t="shared" si="677"/>
        <v>0</v>
      </c>
      <c r="P1125" s="54">
        <f t="shared" si="677"/>
        <v>0</v>
      </c>
      <c r="Q1125" s="54">
        <f t="shared" si="677"/>
        <v>0</v>
      </c>
      <c r="R1125" s="54">
        <f t="shared" si="677"/>
        <v>0</v>
      </c>
      <c r="S1125" s="54"/>
      <c r="T1125" s="54">
        <f t="shared" si="677"/>
        <v>0</v>
      </c>
      <c r="U1125" s="54">
        <f t="shared" si="677"/>
        <v>0</v>
      </c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>
        <f aca="true" t="shared" si="678" ref="AE1125:AQ1125">ROUND((AE1122*AE$4/100),1)</f>
        <v>0</v>
      </c>
      <c r="AF1125" s="54">
        <f t="shared" si="678"/>
        <v>0</v>
      </c>
      <c r="AG1125" s="54">
        <f t="shared" si="678"/>
        <v>0</v>
      </c>
      <c r="AH1125" s="54">
        <f t="shared" si="678"/>
        <v>0</v>
      </c>
      <c r="AI1125" s="54">
        <f t="shared" si="678"/>
        <v>0</v>
      </c>
      <c r="AJ1125" s="54"/>
      <c r="AK1125" s="54"/>
      <c r="AL1125" s="54"/>
      <c r="AM1125" s="54"/>
      <c r="AN1125" s="54"/>
      <c r="AO1125" s="54"/>
      <c r="AP1125" s="54">
        <f t="shared" si="678"/>
        <v>0</v>
      </c>
      <c r="AQ1125" s="54">
        <f t="shared" si="678"/>
        <v>0</v>
      </c>
      <c r="AR1125" s="49">
        <f t="shared" si="666"/>
        <v>0</v>
      </c>
      <c r="AT1125" s="46"/>
      <c r="AU1125" s="46"/>
      <c r="AV1125" s="46"/>
      <c r="AW1125" s="46"/>
      <c r="AX1125" s="46"/>
      <c r="AY1125" s="46"/>
    </row>
    <row r="1126" spans="4:51" s="1" customFormat="1" ht="15.75" hidden="1">
      <c r="D1126" s="51" t="s">
        <v>25</v>
      </c>
      <c r="E1126" s="52" t="s">
        <v>26</v>
      </c>
      <c r="F1126" s="49"/>
      <c r="G1126" s="49"/>
      <c r="H1126" s="49"/>
      <c r="I1126" s="49"/>
      <c r="J1126" s="49"/>
      <c r="K1126" s="53"/>
      <c r="L1126" s="54"/>
      <c r="M1126" s="54"/>
      <c r="N1126" s="54">
        <f aca="true" t="shared" si="679" ref="N1126:U1126">N1122-N1123-N1124-N1125</f>
        <v>0</v>
      </c>
      <c r="O1126" s="54">
        <f t="shared" si="679"/>
        <v>0</v>
      </c>
      <c r="P1126" s="54">
        <f t="shared" si="679"/>
        <v>0</v>
      </c>
      <c r="Q1126" s="54">
        <f t="shared" si="679"/>
        <v>0</v>
      </c>
      <c r="R1126" s="54">
        <f t="shared" si="679"/>
        <v>0</v>
      </c>
      <c r="S1126" s="54"/>
      <c r="T1126" s="54">
        <f t="shared" si="679"/>
        <v>0</v>
      </c>
      <c r="U1126" s="54">
        <f t="shared" si="679"/>
        <v>0</v>
      </c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>
        <f aca="true" t="shared" si="680" ref="AE1126:AQ1126">AE1122-AE1123-AE1124-AE1125</f>
        <v>0</v>
      </c>
      <c r="AF1126" s="54">
        <f t="shared" si="680"/>
        <v>0</v>
      </c>
      <c r="AG1126" s="54">
        <f t="shared" si="680"/>
        <v>0</v>
      </c>
      <c r="AH1126" s="54">
        <f t="shared" si="680"/>
        <v>0</v>
      </c>
      <c r="AI1126" s="54">
        <f t="shared" si="680"/>
        <v>0</v>
      </c>
      <c r="AJ1126" s="54"/>
      <c r="AK1126" s="54"/>
      <c r="AL1126" s="54"/>
      <c r="AM1126" s="54"/>
      <c r="AN1126" s="54"/>
      <c r="AO1126" s="54"/>
      <c r="AP1126" s="54">
        <f t="shared" si="680"/>
        <v>0</v>
      </c>
      <c r="AQ1126" s="54">
        <f t="shared" si="680"/>
        <v>0</v>
      </c>
      <c r="AR1126" s="49">
        <f t="shared" si="666"/>
        <v>0</v>
      </c>
      <c r="AT1126" s="46"/>
      <c r="AU1126" s="46"/>
      <c r="AV1126" s="46"/>
      <c r="AW1126" s="46"/>
      <c r="AX1126" s="46"/>
      <c r="AY1126" s="46"/>
    </row>
    <row r="1127" spans="4:51" ht="15.75" hidden="1">
      <c r="D1127" s="41"/>
      <c r="E1127" s="49"/>
      <c r="F1127" s="49"/>
      <c r="G1127" s="49"/>
      <c r="H1127" s="49"/>
      <c r="I1127" s="49"/>
      <c r="J1127" s="49"/>
      <c r="K1127" s="60"/>
      <c r="L1127" s="61"/>
      <c r="M1127" s="61"/>
      <c r="N1127" s="61"/>
      <c r="O1127" s="61"/>
      <c r="P1127" s="61"/>
      <c r="Q1127" s="61"/>
      <c r="R1127" s="61"/>
      <c r="S1127" s="61"/>
      <c r="T1127" s="61"/>
      <c r="U1127" s="61"/>
      <c r="V1127" s="61"/>
      <c r="W1127" s="61"/>
      <c r="X1127" s="61"/>
      <c r="Y1127" s="61"/>
      <c r="Z1127" s="61"/>
      <c r="AA1127" s="61"/>
      <c r="AB1127" s="61"/>
      <c r="AC1127" s="61"/>
      <c r="AD1127" s="61"/>
      <c r="AE1127" s="61"/>
      <c r="AF1127" s="61"/>
      <c r="AG1127" s="61"/>
      <c r="AH1127" s="61"/>
      <c r="AI1127" s="61"/>
      <c r="AJ1127" s="61"/>
      <c r="AK1127" s="61"/>
      <c r="AL1127" s="61"/>
      <c r="AM1127" s="61"/>
      <c r="AN1127" s="61"/>
      <c r="AO1127" s="61"/>
      <c r="AP1127" s="61"/>
      <c r="AQ1127" s="61"/>
      <c r="AR1127" s="49">
        <f t="shared" si="666"/>
        <v>0</v>
      </c>
      <c r="AT1127" s="46"/>
      <c r="AU1127" s="46"/>
      <c r="AV1127" s="46"/>
      <c r="AW1127" s="46"/>
      <c r="AX1127" s="46"/>
      <c r="AY1127" s="46"/>
    </row>
    <row r="1128" spans="4:51" ht="15.75" hidden="1">
      <c r="D1128" s="41"/>
      <c r="E1128" s="49"/>
      <c r="F1128" s="49"/>
      <c r="G1128" s="49"/>
      <c r="H1128" s="49"/>
      <c r="I1128" s="49"/>
      <c r="J1128" s="49"/>
      <c r="K1128" s="60"/>
      <c r="L1128" s="61"/>
      <c r="M1128" s="61"/>
      <c r="N1128" s="61"/>
      <c r="O1128" s="61"/>
      <c r="P1128" s="61"/>
      <c r="Q1128" s="61"/>
      <c r="R1128" s="61"/>
      <c r="S1128" s="61"/>
      <c r="T1128" s="61"/>
      <c r="U1128" s="61"/>
      <c r="V1128" s="61"/>
      <c r="W1128" s="61"/>
      <c r="X1128" s="61"/>
      <c r="Y1128" s="61"/>
      <c r="Z1128" s="61"/>
      <c r="AA1128" s="61"/>
      <c r="AB1128" s="61"/>
      <c r="AC1128" s="61"/>
      <c r="AD1128" s="61"/>
      <c r="AE1128" s="61"/>
      <c r="AF1128" s="61"/>
      <c r="AG1128" s="61"/>
      <c r="AH1128" s="61"/>
      <c r="AI1128" s="61"/>
      <c r="AJ1128" s="61"/>
      <c r="AK1128" s="61"/>
      <c r="AL1128" s="61"/>
      <c r="AM1128" s="61"/>
      <c r="AN1128" s="61"/>
      <c r="AO1128" s="61"/>
      <c r="AP1128" s="61"/>
      <c r="AQ1128" s="61"/>
      <c r="AR1128" s="49">
        <f t="shared" si="666"/>
        <v>0</v>
      </c>
      <c r="AT1128" s="46"/>
      <c r="AU1128" s="46"/>
      <c r="AV1128" s="46"/>
      <c r="AW1128" s="46"/>
      <c r="AX1128" s="46"/>
      <c r="AY1128" s="46"/>
    </row>
    <row r="1129" spans="4:51" ht="40.5" customHeight="1">
      <c r="D1129" s="57">
        <v>70743</v>
      </c>
      <c r="E1129" s="63" t="s">
        <v>178</v>
      </c>
      <c r="F1129" s="49"/>
      <c r="G1129" s="49"/>
      <c r="H1129" s="49"/>
      <c r="I1129" s="49"/>
      <c r="J1129" s="49"/>
      <c r="K1129" s="50"/>
      <c r="L1129" s="49"/>
      <c r="M1129" s="49">
        <v>2857.2</v>
      </c>
      <c r="N1129" s="49">
        <v>0</v>
      </c>
      <c r="O1129" s="49">
        <v>0</v>
      </c>
      <c r="P1129" s="49">
        <v>0</v>
      </c>
      <c r="Q1129" s="49">
        <v>0</v>
      </c>
      <c r="R1129" s="49">
        <v>0</v>
      </c>
      <c r="S1129" s="62"/>
      <c r="T1129" s="49">
        <v>0</v>
      </c>
      <c r="U1129" s="49">
        <v>0</v>
      </c>
      <c r="V1129" s="49"/>
      <c r="W1129" s="49"/>
      <c r="X1129" s="49"/>
      <c r="Y1129" s="49"/>
      <c r="Z1129" s="49"/>
      <c r="AA1129" s="49"/>
      <c r="AB1129" s="49"/>
      <c r="AC1129" s="49"/>
      <c r="AD1129" s="49"/>
      <c r="AE1129" s="49">
        <v>0</v>
      </c>
      <c r="AF1129" s="49">
        <v>0</v>
      </c>
      <c r="AG1129" s="49">
        <v>0</v>
      </c>
      <c r="AH1129" s="49">
        <v>0</v>
      </c>
      <c r="AI1129" s="49">
        <v>0</v>
      </c>
      <c r="AJ1129" s="49"/>
      <c r="AK1129" s="49"/>
      <c r="AL1129" s="49"/>
      <c r="AM1129" s="49"/>
      <c r="AN1129" s="49"/>
      <c r="AO1129" s="49"/>
      <c r="AP1129" s="49">
        <v>0</v>
      </c>
      <c r="AQ1129" s="49">
        <v>0</v>
      </c>
      <c r="AR1129" s="49">
        <f t="shared" si="666"/>
        <v>2857.2</v>
      </c>
      <c r="AS1129" s="1"/>
      <c r="AT1129" s="46"/>
      <c r="AU1129" s="46"/>
      <c r="AV1129" s="46">
        <f>M1129/12</f>
        <v>238.1</v>
      </c>
      <c r="AW1129" s="46"/>
      <c r="AX1129" s="46"/>
      <c r="AY1129" s="46"/>
    </row>
    <row r="1130" spans="4:51" ht="40.5" customHeight="1" hidden="1">
      <c r="D1130" s="51"/>
      <c r="E1130" s="52" t="s">
        <v>22</v>
      </c>
      <c r="F1130" s="49"/>
      <c r="G1130" s="49"/>
      <c r="H1130" s="49"/>
      <c r="I1130" s="49"/>
      <c r="J1130" s="49"/>
      <c r="K1130" s="53"/>
      <c r="L1130" s="54"/>
      <c r="M1130" s="54"/>
      <c r="N1130" s="54">
        <f aca="true" t="shared" si="681" ref="N1130:AQ1130">ROUND((N1129*N$2/100),1)</f>
        <v>0</v>
      </c>
      <c r="O1130" s="54">
        <f t="shared" si="681"/>
        <v>0</v>
      </c>
      <c r="P1130" s="54">
        <f t="shared" si="681"/>
        <v>0</v>
      </c>
      <c r="Q1130" s="54">
        <f t="shared" si="681"/>
        <v>0</v>
      </c>
      <c r="R1130" s="54">
        <f t="shared" si="681"/>
        <v>0</v>
      </c>
      <c r="S1130" s="54"/>
      <c r="T1130" s="54">
        <f t="shared" si="681"/>
        <v>0</v>
      </c>
      <c r="U1130" s="54">
        <f t="shared" si="681"/>
        <v>0</v>
      </c>
      <c r="V1130" s="54"/>
      <c r="W1130" s="54"/>
      <c r="X1130" s="54">
        <f t="shared" si="681"/>
        <v>0</v>
      </c>
      <c r="Y1130" s="54">
        <f t="shared" si="681"/>
        <v>0</v>
      </c>
      <c r="Z1130" s="54">
        <f t="shared" si="681"/>
        <v>0</v>
      </c>
      <c r="AA1130" s="54">
        <f t="shared" si="681"/>
        <v>0</v>
      </c>
      <c r="AB1130" s="54">
        <f t="shared" si="681"/>
        <v>0</v>
      </c>
      <c r="AC1130" s="54">
        <f t="shared" si="681"/>
        <v>0</v>
      </c>
      <c r="AD1130" s="54">
        <f t="shared" si="681"/>
        <v>0</v>
      </c>
      <c r="AE1130" s="54">
        <f t="shared" si="681"/>
        <v>0</v>
      </c>
      <c r="AF1130" s="54">
        <f t="shared" si="681"/>
        <v>0</v>
      </c>
      <c r="AG1130" s="54">
        <f t="shared" si="681"/>
        <v>0</v>
      </c>
      <c r="AH1130" s="54">
        <f t="shared" si="681"/>
        <v>0</v>
      </c>
      <c r="AI1130" s="54">
        <f t="shared" si="681"/>
        <v>0</v>
      </c>
      <c r="AJ1130" s="54">
        <f t="shared" si="681"/>
        <v>0</v>
      </c>
      <c r="AK1130" s="54">
        <f t="shared" si="681"/>
        <v>0</v>
      </c>
      <c r="AL1130" s="54">
        <f t="shared" si="681"/>
        <v>0</v>
      </c>
      <c r="AM1130" s="54">
        <f t="shared" si="681"/>
        <v>0</v>
      </c>
      <c r="AN1130" s="54">
        <f t="shared" si="681"/>
        <v>0</v>
      </c>
      <c r="AO1130" s="54">
        <f t="shared" si="681"/>
        <v>0</v>
      </c>
      <c r="AP1130" s="54">
        <f t="shared" si="681"/>
        <v>0</v>
      </c>
      <c r="AQ1130" s="54">
        <f t="shared" si="681"/>
        <v>0</v>
      </c>
      <c r="AR1130" s="49">
        <f t="shared" si="666"/>
        <v>0</v>
      </c>
      <c r="AS1130" s="1" t="b">
        <f>SUM(K1129:AQ1129)=AR1129</f>
        <v>1</v>
      </c>
      <c r="AT1130" s="46"/>
      <c r="AU1130" s="46"/>
      <c r="AV1130" s="46"/>
      <c r="AW1130" s="46"/>
      <c r="AX1130" s="46"/>
      <c r="AY1130" s="46"/>
    </row>
    <row r="1131" spans="4:51" ht="15.75" hidden="1">
      <c r="D1131" s="51"/>
      <c r="E1131" s="52" t="s">
        <v>23</v>
      </c>
      <c r="F1131" s="49"/>
      <c r="G1131" s="49"/>
      <c r="H1131" s="49"/>
      <c r="I1131" s="49"/>
      <c r="J1131" s="49"/>
      <c r="K1131" s="53"/>
      <c r="L1131" s="54"/>
      <c r="M1131" s="54"/>
      <c r="N1131" s="54">
        <f aca="true" t="shared" si="682" ref="N1131:AQ1131">ROUND((N1129*N$3/100),1)</f>
        <v>0</v>
      </c>
      <c r="O1131" s="54">
        <f t="shared" si="682"/>
        <v>0</v>
      </c>
      <c r="P1131" s="54">
        <f t="shared" si="682"/>
        <v>0</v>
      </c>
      <c r="Q1131" s="54">
        <f t="shared" si="682"/>
        <v>0</v>
      </c>
      <c r="R1131" s="54">
        <f t="shared" si="682"/>
        <v>0</v>
      </c>
      <c r="S1131" s="54"/>
      <c r="T1131" s="54">
        <f t="shared" si="682"/>
        <v>0</v>
      </c>
      <c r="U1131" s="54">
        <f t="shared" si="682"/>
        <v>0</v>
      </c>
      <c r="V1131" s="54"/>
      <c r="W1131" s="54"/>
      <c r="X1131" s="54">
        <f t="shared" si="682"/>
        <v>0</v>
      </c>
      <c r="Y1131" s="54">
        <f t="shared" si="682"/>
        <v>0</v>
      </c>
      <c r="Z1131" s="54">
        <f t="shared" si="682"/>
        <v>0</v>
      </c>
      <c r="AA1131" s="54">
        <f t="shared" si="682"/>
        <v>0</v>
      </c>
      <c r="AB1131" s="54">
        <f t="shared" si="682"/>
        <v>0</v>
      </c>
      <c r="AC1131" s="54">
        <f t="shared" si="682"/>
        <v>0</v>
      </c>
      <c r="AD1131" s="54">
        <f t="shared" si="682"/>
        <v>0</v>
      </c>
      <c r="AE1131" s="54">
        <f t="shared" si="682"/>
        <v>0</v>
      </c>
      <c r="AF1131" s="54">
        <f t="shared" si="682"/>
        <v>0</v>
      </c>
      <c r="AG1131" s="54">
        <f t="shared" si="682"/>
        <v>0</v>
      </c>
      <c r="AH1131" s="54">
        <f t="shared" si="682"/>
        <v>0</v>
      </c>
      <c r="AI1131" s="54">
        <f t="shared" si="682"/>
        <v>0</v>
      </c>
      <c r="AJ1131" s="54">
        <f t="shared" si="682"/>
        <v>0</v>
      </c>
      <c r="AK1131" s="54">
        <f t="shared" si="682"/>
        <v>0</v>
      </c>
      <c r="AL1131" s="54">
        <f t="shared" si="682"/>
        <v>0</v>
      </c>
      <c r="AM1131" s="54">
        <f t="shared" si="682"/>
        <v>0</v>
      </c>
      <c r="AN1131" s="54">
        <f t="shared" si="682"/>
        <v>0</v>
      </c>
      <c r="AO1131" s="54">
        <f t="shared" si="682"/>
        <v>0</v>
      </c>
      <c r="AP1131" s="54">
        <f t="shared" si="682"/>
        <v>0</v>
      </c>
      <c r="AQ1131" s="54">
        <f t="shared" si="682"/>
        <v>0</v>
      </c>
      <c r="AR1131" s="49">
        <f t="shared" si="666"/>
        <v>0</v>
      </c>
      <c r="AS1131" s="1"/>
      <c r="AT1131" s="46"/>
      <c r="AU1131" s="46"/>
      <c r="AV1131" s="46"/>
      <c r="AW1131" s="46"/>
      <c r="AX1131" s="46"/>
      <c r="AY1131" s="46"/>
    </row>
    <row r="1132" spans="4:51" ht="15.75" hidden="1">
      <c r="D1132" s="51"/>
      <c r="E1132" s="52" t="s">
        <v>24</v>
      </c>
      <c r="F1132" s="49"/>
      <c r="G1132" s="49"/>
      <c r="H1132" s="49"/>
      <c r="I1132" s="49"/>
      <c r="J1132" s="49"/>
      <c r="K1132" s="53"/>
      <c r="L1132" s="54"/>
      <c r="M1132" s="54"/>
      <c r="N1132" s="54">
        <f aca="true" t="shared" si="683" ref="N1132:AQ1132">ROUND((N1129*N$4/100),1)</f>
        <v>0</v>
      </c>
      <c r="O1132" s="54">
        <f t="shared" si="683"/>
        <v>0</v>
      </c>
      <c r="P1132" s="54">
        <f t="shared" si="683"/>
        <v>0</v>
      </c>
      <c r="Q1132" s="54">
        <f t="shared" si="683"/>
        <v>0</v>
      </c>
      <c r="R1132" s="54">
        <f t="shared" si="683"/>
        <v>0</v>
      </c>
      <c r="S1132" s="54"/>
      <c r="T1132" s="54">
        <f t="shared" si="683"/>
        <v>0</v>
      </c>
      <c r="U1132" s="54">
        <f t="shared" si="683"/>
        <v>0</v>
      </c>
      <c r="V1132" s="54"/>
      <c r="W1132" s="54"/>
      <c r="X1132" s="54">
        <f t="shared" si="683"/>
        <v>0</v>
      </c>
      <c r="Y1132" s="54">
        <f t="shared" si="683"/>
        <v>0</v>
      </c>
      <c r="Z1132" s="54">
        <f t="shared" si="683"/>
        <v>0</v>
      </c>
      <c r="AA1132" s="54">
        <f t="shared" si="683"/>
        <v>0</v>
      </c>
      <c r="AB1132" s="54">
        <f t="shared" si="683"/>
        <v>0</v>
      </c>
      <c r="AC1132" s="54">
        <f t="shared" si="683"/>
        <v>0</v>
      </c>
      <c r="AD1132" s="54">
        <f t="shared" si="683"/>
        <v>0</v>
      </c>
      <c r="AE1132" s="54">
        <f t="shared" si="683"/>
        <v>0</v>
      </c>
      <c r="AF1132" s="54">
        <f t="shared" si="683"/>
        <v>0</v>
      </c>
      <c r="AG1132" s="54">
        <f t="shared" si="683"/>
        <v>0</v>
      </c>
      <c r="AH1132" s="54">
        <f t="shared" si="683"/>
        <v>0</v>
      </c>
      <c r="AI1132" s="54">
        <f t="shared" si="683"/>
        <v>0</v>
      </c>
      <c r="AJ1132" s="54">
        <f t="shared" si="683"/>
        <v>0</v>
      </c>
      <c r="AK1132" s="54">
        <f t="shared" si="683"/>
        <v>0</v>
      </c>
      <c r="AL1132" s="54">
        <f t="shared" si="683"/>
        <v>0</v>
      </c>
      <c r="AM1132" s="54">
        <f t="shared" si="683"/>
        <v>0</v>
      </c>
      <c r="AN1132" s="54">
        <f t="shared" si="683"/>
        <v>0</v>
      </c>
      <c r="AO1132" s="54">
        <f t="shared" si="683"/>
        <v>0</v>
      </c>
      <c r="AP1132" s="54">
        <f t="shared" si="683"/>
        <v>0</v>
      </c>
      <c r="AQ1132" s="54">
        <f t="shared" si="683"/>
        <v>0</v>
      </c>
      <c r="AR1132" s="49">
        <f t="shared" si="666"/>
        <v>0</v>
      </c>
      <c r="AS1132" s="1"/>
      <c r="AT1132" s="46"/>
      <c r="AU1132" s="46"/>
      <c r="AV1132" s="46"/>
      <c r="AW1132" s="46"/>
      <c r="AX1132" s="46"/>
      <c r="AY1132" s="46"/>
    </row>
    <row r="1133" spans="4:51" ht="15.75" hidden="1">
      <c r="D1133" s="51" t="s">
        <v>25</v>
      </c>
      <c r="E1133" s="52" t="s">
        <v>26</v>
      </c>
      <c r="F1133" s="49"/>
      <c r="G1133" s="49"/>
      <c r="H1133" s="49"/>
      <c r="I1133" s="49"/>
      <c r="J1133" s="49"/>
      <c r="K1133" s="53"/>
      <c r="L1133" s="54"/>
      <c r="M1133" s="54"/>
      <c r="N1133" s="54">
        <f aca="true" t="shared" si="684" ref="N1133:AQ1133">N1129-N1130-N1131-N1132</f>
        <v>0</v>
      </c>
      <c r="O1133" s="54">
        <f t="shared" si="684"/>
        <v>0</v>
      </c>
      <c r="P1133" s="54">
        <f t="shared" si="684"/>
        <v>0</v>
      </c>
      <c r="Q1133" s="54">
        <f t="shared" si="684"/>
        <v>0</v>
      </c>
      <c r="R1133" s="54">
        <f t="shared" si="684"/>
        <v>0</v>
      </c>
      <c r="S1133" s="54"/>
      <c r="T1133" s="54">
        <f t="shared" si="684"/>
        <v>0</v>
      </c>
      <c r="U1133" s="54">
        <f t="shared" si="684"/>
        <v>0</v>
      </c>
      <c r="V1133" s="54"/>
      <c r="W1133" s="54"/>
      <c r="X1133" s="54">
        <f t="shared" si="684"/>
        <v>0</v>
      </c>
      <c r="Y1133" s="54">
        <f t="shared" si="684"/>
        <v>0</v>
      </c>
      <c r="Z1133" s="54">
        <f t="shared" si="684"/>
        <v>0</v>
      </c>
      <c r="AA1133" s="54">
        <f t="shared" si="684"/>
        <v>0</v>
      </c>
      <c r="AB1133" s="54">
        <f t="shared" si="684"/>
        <v>0</v>
      </c>
      <c r="AC1133" s="54">
        <f t="shared" si="684"/>
        <v>0</v>
      </c>
      <c r="AD1133" s="54">
        <f t="shared" si="684"/>
        <v>0</v>
      </c>
      <c r="AE1133" s="54">
        <f t="shared" si="684"/>
        <v>0</v>
      </c>
      <c r="AF1133" s="54">
        <f t="shared" si="684"/>
        <v>0</v>
      </c>
      <c r="AG1133" s="54">
        <f t="shared" si="684"/>
        <v>0</v>
      </c>
      <c r="AH1133" s="54">
        <f t="shared" si="684"/>
        <v>0</v>
      </c>
      <c r="AI1133" s="54">
        <f t="shared" si="684"/>
        <v>0</v>
      </c>
      <c r="AJ1133" s="54">
        <f t="shared" si="684"/>
        <v>0</v>
      </c>
      <c r="AK1133" s="54">
        <f t="shared" si="684"/>
        <v>0</v>
      </c>
      <c r="AL1133" s="54">
        <f t="shared" si="684"/>
        <v>0</v>
      </c>
      <c r="AM1133" s="54">
        <f t="shared" si="684"/>
        <v>0</v>
      </c>
      <c r="AN1133" s="54">
        <f t="shared" si="684"/>
        <v>0</v>
      </c>
      <c r="AO1133" s="54">
        <f t="shared" si="684"/>
        <v>0</v>
      </c>
      <c r="AP1133" s="54">
        <f t="shared" si="684"/>
        <v>0</v>
      </c>
      <c r="AQ1133" s="54">
        <f t="shared" si="684"/>
        <v>0</v>
      </c>
      <c r="AR1133" s="49">
        <f t="shared" si="666"/>
        <v>0</v>
      </c>
      <c r="AS1133" s="1"/>
      <c r="AT1133" s="46"/>
      <c r="AU1133" s="46"/>
      <c r="AV1133" s="46"/>
      <c r="AW1133" s="46"/>
      <c r="AX1133" s="46"/>
      <c r="AY1133" s="46"/>
    </row>
    <row r="1134" spans="4:51" ht="15.75" hidden="1">
      <c r="D1134" s="41"/>
      <c r="E1134" s="49"/>
      <c r="F1134" s="58"/>
      <c r="G1134" s="58"/>
      <c r="H1134" s="58"/>
      <c r="I1134" s="58"/>
      <c r="J1134" s="58"/>
      <c r="K1134" s="55"/>
      <c r="L1134" s="56"/>
      <c r="M1134" s="56"/>
      <c r="N1134" s="56"/>
      <c r="O1134" s="56"/>
      <c r="P1134" s="56"/>
      <c r="Q1134" s="56"/>
      <c r="R1134" s="56"/>
      <c r="S1134" s="56"/>
      <c r="T1134" s="56"/>
      <c r="U1134" s="56"/>
      <c r="V1134" s="56"/>
      <c r="W1134" s="56"/>
      <c r="X1134" s="56"/>
      <c r="Y1134" s="56"/>
      <c r="Z1134" s="56"/>
      <c r="AA1134" s="56"/>
      <c r="AB1134" s="56"/>
      <c r="AC1134" s="56"/>
      <c r="AD1134" s="56"/>
      <c r="AE1134" s="56"/>
      <c r="AF1134" s="56"/>
      <c r="AG1134" s="56"/>
      <c r="AH1134" s="56"/>
      <c r="AI1134" s="56"/>
      <c r="AJ1134" s="56"/>
      <c r="AK1134" s="56"/>
      <c r="AL1134" s="56"/>
      <c r="AM1134" s="56"/>
      <c r="AN1134" s="56"/>
      <c r="AO1134" s="56"/>
      <c r="AP1134" s="56"/>
      <c r="AQ1134" s="56"/>
      <c r="AR1134" s="49">
        <f t="shared" si="666"/>
        <v>0</v>
      </c>
      <c r="AT1134" s="46"/>
      <c r="AU1134" s="46"/>
      <c r="AV1134" s="46"/>
      <c r="AW1134" s="46"/>
      <c r="AX1134" s="46"/>
      <c r="AY1134" s="46"/>
    </row>
    <row r="1135" spans="4:51" ht="15.75" hidden="1">
      <c r="D1135" s="78"/>
      <c r="E1135" s="49"/>
      <c r="F1135" s="58"/>
      <c r="G1135" s="58"/>
      <c r="H1135" s="58"/>
      <c r="I1135" s="58"/>
      <c r="J1135" s="58"/>
      <c r="K1135" s="55"/>
      <c r="L1135" s="56"/>
      <c r="M1135" s="56"/>
      <c r="N1135" s="56"/>
      <c r="O1135" s="56"/>
      <c r="P1135" s="56"/>
      <c r="Q1135" s="56"/>
      <c r="R1135" s="56"/>
      <c r="S1135" s="56"/>
      <c r="T1135" s="56"/>
      <c r="U1135" s="56"/>
      <c r="V1135" s="56"/>
      <c r="W1135" s="56"/>
      <c r="X1135" s="56"/>
      <c r="Y1135" s="56"/>
      <c r="Z1135" s="56"/>
      <c r="AA1135" s="56"/>
      <c r="AB1135" s="56"/>
      <c r="AC1135" s="56"/>
      <c r="AD1135" s="56"/>
      <c r="AE1135" s="56"/>
      <c r="AF1135" s="56"/>
      <c r="AG1135" s="56"/>
      <c r="AH1135" s="56"/>
      <c r="AI1135" s="56"/>
      <c r="AJ1135" s="56"/>
      <c r="AK1135" s="56"/>
      <c r="AL1135" s="56"/>
      <c r="AM1135" s="56"/>
      <c r="AN1135" s="56"/>
      <c r="AO1135" s="56"/>
      <c r="AP1135" s="56"/>
      <c r="AQ1135" s="56"/>
      <c r="AR1135" s="49">
        <f t="shared" si="666"/>
        <v>0</v>
      </c>
      <c r="AT1135" s="46"/>
      <c r="AU1135" s="46"/>
      <c r="AV1135" s="46"/>
      <c r="AW1135" s="46"/>
      <c r="AX1135" s="46"/>
      <c r="AY1135" s="46"/>
    </row>
    <row r="1136" spans="4:51" ht="31.5" customHeight="1">
      <c r="D1136" s="57">
        <v>70743</v>
      </c>
      <c r="E1136" s="63" t="s">
        <v>179</v>
      </c>
      <c r="F1136" s="49"/>
      <c r="G1136" s="49"/>
      <c r="H1136" s="49"/>
      <c r="I1136" s="49"/>
      <c r="J1136" s="49"/>
      <c r="K1136" s="50"/>
      <c r="L1136" s="49"/>
      <c r="M1136" s="49">
        <v>7590.4</v>
      </c>
      <c r="N1136" s="49">
        <v>0</v>
      </c>
      <c r="O1136" s="49">
        <v>0</v>
      </c>
      <c r="P1136" s="49">
        <v>0</v>
      </c>
      <c r="Q1136" s="49">
        <v>0</v>
      </c>
      <c r="R1136" s="49">
        <v>0</v>
      </c>
      <c r="S1136" s="62"/>
      <c r="T1136" s="49">
        <v>0</v>
      </c>
      <c r="U1136" s="49">
        <v>0</v>
      </c>
      <c r="V1136" s="49"/>
      <c r="W1136" s="49"/>
      <c r="X1136" s="49">
        <v>0</v>
      </c>
      <c r="Y1136" s="49">
        <v>0</v>
      </c>
      <c r="Z1136" s="49">
        <v>0</v>
      </c>
      <c r="AA1136" s="49">
        <v>0</v>
      </c>
      <c r="AB1136" s="49">
        <v>0</v>
      </c>
      <c r="AC1136" s="49">
        <v>0</v>
      </c>
      <c r="AD1136" s="49"/>
      <c r="AE1136" s="49"/>
      <c r="AF1136" s="49"/>
      <c r="AG1136" s="49"/>
      <c r="AH1136" s="49"/>
      <c r="AI1136" s="49"/>
      <c r="AJ1136" s="49"/>
      <c r="AK1136" s="49"/>
      <c r="AL1136" s="49"/>
      <c r="AM1136" s="49"/>
      <c r="AN1136" s="49"/>
      <c r="AO1136" s="49"/>
      <c r="AP1136" s="49">
        <v>0</v>
      </c>
      <c r="AQ1136" s="49">
        <v>0</v>
      </c>
      <c r="AR1136" s="49">
        <f t="shared" si="666"/>
        <v>7590.4</v>
      </c>
      <c r="AS1136" s="1"/>
      <c r="AT1136" s="46"/>
      <c r="AU1136" s="46"/>
      <c r="AV1136" s="46">
        <f>M1136/12</f>
        <v>632.5333333333333</v>
      </c>
      <c r="AW1136" s="46"/>
      <c r="AX1136" s="46"/>
      <c r="AY1136" s="46"/>
    </row>
    <row r="1137" spans="4:51" s="79" customFormat="1" ht="15.75" hidden="1">
      <c r="D1137" s="51"/>
      <c r="E1137" s="52" t="s">
        <v>22</v>
      </c>
      <c r="F1137" s="49"/>
      <c r="G1137" s="49"/>
      <c r="H1137" s="49"/>
      <c r="I1137" s="49"/>
      <c r="J1137" s="49"/>
      <c r="K1137" s="53">
        <f aca="true" t="shared" si="685" ref="K1137:AQ1137">ROUND((K1136*K$2/100),1)</f>
        <v>0</v>
      </c>
      <c r="L1137" s="54">
        <f t="shared" si="685"/>
        <v>0</v>
      </c>
      <c r="M1137" s="54"/>
      <c r="N1137" s="54">
        <f t="shared" si="685"/>
        <v>0</v>
      </c>
      <c r="O1137" s="54">
        <f t="shared" si="685"/>
        <v>0</v>
      </c>
      <c r="P1137" s="54">
        <f t="shared" si="685"/>
        <v>0</v>
      </c>
      <c r="Q1137" s="54">
        <f t="shared" si="685"/>
        <v>0</v>
      </c>
      <c r="R1137" s="54">
        <f t="shared" si="685"/>
        <v>0</v>
      </c>
      <c r="S1137" s="54"/>
      <c r="T1137" s="54">
        <f t="shared" si="685"/>
        <v>0</v>
      </c>
      <c r="U1137" s="54">
        <f t="shared" si="685"/>
        <v>0</v>
      </c>
      <c r="V1137" s="54"/>
      <c r="W1137" s="54"/>
      <c r="X1137" s="54">
        <f t="shared" si="685"/>
        <v>0</v>
      </c>
      <c r="Y1137" s="54">
        <f t="shared" si="685"/>
        <v>0</v>
      </c>
      <c r="Z1137" s="54">
        <f t="shared" si="685"/>
        <v>0</v>
      </c>
      <c r="AA1137" s="54">
        <f t="shared" si="685"/>
        <v>0</v>
      </c>
      <c r="AB1137" s="54">
        <f t="shared" si="685"/>
        <v>0</v>
      </c>
      <c r="AC1137" s="54">
        <f t="shared" si="685"/>
        <v>0</v>
      </c>
      <c r="AD1137" s="54">
        <f t="shared" si="685"/>
        <v>0</v>
      </c>
      <c r="AE1137" s="54">
        <f t="shared" si="685"/>
        <v>0</v>
      </c>
      <c r="AF1137" s="54">
        <f t="shared" si="685"/>
        <v>0</v>
      </c>
      <c r="AG1137" s="54">
        <f t="shared" si="685"/>
        <v>0</v>
      </c>
      <c r="AH1137" s="54">
        <f t="shared" si="685"/>
        <v>0</v>
      </c>
      <c r="AI1137" s="54">
        <f t="shared" si="685"/>
        <v>0</v>
      </c>
      <c r="AJ1137" s="54">
        <f t="shared" si="685"/>
        <v>0</v>
      </c>
      <c r="AK1137" s="54">
        <f t="shared" si="685"/>
        <v>0</v>
      </c>
      <c r="AL1137" s="54">
        <f t="shared" si="685"/>
        <v>0</v>
      </c>
      <c r="AM1137" s="54">
        <f t="shared" si="685"/>
        <v>0</v>
      </c>
      <c r="AN1137" s="54">
        <f t="shared" si="685"/>
        <v>0</v>
      </c>
      <c r="AO1137" s="54">
        <f t="shared" si="685"/>
        <v>0</v>
      </c>
      <c r="AP1137" s="54">
        <f t="shared" si="685"/>
        <v>0</v>
      </c>
      <c r="AQ1137" s="54">
        <f t="shared" si="685"/>
        <v>0</v>
      </c>
      <c r="AR1137" s="49">
        <f t="shared" si="666"/>
        <v>0</v>
      </c>
      <c r="AS1137" s="1" t="b">
        <f>SUM(K1136:AQ1136)=AR1136</f>
        <v>1</v>
      </c>
      <c r="AT1137" s="46"/>
      <c r="AU1137" s="46"/>
      <c r="AV1137" s="46"/>
      <c r="AW1137" s="46"/>
      <c r="AX1137" s="46"/>
      <c r="AY1137" s="46"/>
    </row>
    <row r="1138" spans="4:51" s="79" customFormat="1" ht="15.75" hidden="1">
      <c r="D1138" s="51"/>
      <c r="E1138" s="52" t="s">
        <v>23</v>
      </c>
      <c r="F1138" s="58"/>
      <c r="G1138" s="58"/>
      <c r="H1138" s="58"/>
      <c r="I1138" s="58"/>
      <c r="J1138" s="58"/>
      <c r="K1138" s="53">
        <f aca="true" t="shared" si="686" ref="K1138:AQ1138">ROUND((K1136*K$3/100),1)</f>
        <v>0</v>
      </c>
      <c r="L1138" s="54">
        <f t="shared" si="686"/>
        <v>0</v>
      </c>
      <c r="M1138" s="54"/>
      <c r="N1138" s="54">
        <f t="shared" si="686"/>
        <v>0</v>
      </c>
      <c r="O1138" s="54">
        <f t="shared" si="686"/>
        <v>0</v>
      </c>
      <c r="P1138" s="54">
        <f t="shared" si="686"/>
        <v>0</v>
      </c>
      <c r="Q1138" s="54">
        <f t="shared" si="686"/>
        <v>0</v>
      </c>
      <c r="R1138" s="54">
        <f t="shared" si="686"/>
        <v>0</v>
      </c>
      <c r="S1138" s="54"/>
      <c r="T1138" s="54">
        <f t="shared" si="686"/>
        <v>0</v>
      </c>
      <c r="U1138" s="54">
        <f t="shared" si="686"/>
        <v>0</v>
      </c>
      <c r="V1138" s="54"/>
      <c r="W1138" s="54"/>
      <c r="X1138" s="54">
        <f t="shared" si="686"/>
        <v>0</v>
      </c>
      <c r="Y1138" s="54">
        <f t="shared" si="686"/>
        <v>0</v>
      </c>
      <c r="Z1138" s="54">
        <f t="shared" si="686"/>
        <v>0</v>
      </c>
      <c r="AA1138" s="54">
        <f t="shared" si="686"/>
        <v>0</v>
      </c>
      <c r="AB1138" s="54">
        <f t="shared" si="686"/>
        <v>0</v>
      </c>
      <c r="AC1138" s="54">
        <f t="shared" si="686"/>
        <v>0</v>
      </c>
      <c r="AD1138" s="54">
        <f t="shared" si="686"/>
        <v>0</v>
      </c>
      <c r="AE1138" s="54">
        <f t="shared" si="686"/>
        <v>0</v>
      </c>
      <c r="AF1138" s="54">
        <f t="shared" si="686"/>
        <v>0</v>
      </c>
      <c r="AG1138" s="54">
        <f t="shared" si="686"/>
        <v>0</v>
      </c>
      <c r="AH1138" s="54">
        <f t="shared" si="686"/>
        <v>0</v>
      </c>
      <c r="AI1138" s="54">
        <f t="shared" si="686"/>
        <v>0</v>
      </c>
      <c r="AJ1138" s="54">
        <f t="shared" si="686"/>
        <v>0</v>
      </c>
      <c r="AK1138" s="54">
        <f t="shared" si="686"/>
        <v>0</v>
      </c>
      <c r="AL1138" s="54">
        <f t="shared" si="686"/>
        <v>0</v>
      </c>
      <c r="AM1138" s="54">
        <f t="shared" si="686"/>
        <v>0</v>
      </c>
      <c r="AN1138" s="54">
        <f t="shared" si="686"/>
        <v>0</v>
      </c>
      <c r="AO1138" s="54">
        <f t="shared" si="686"/>
        <v>0</v>
      </c>
      <c r="AP1138" s="54">
        <f t="shared" si="686"/>
        <v>0</v>
      </c>
      <c r="AQ1138" s="54">
        <f t="shared" si="686"/>
        <v>0</v>
      </c>
      <c r="AR1138" s="49">
        <f t="shared" si="666"/>
        <v>0</v>
      </c>
      <c r="AS1138" s="1"/>
      <c r="AT1138" s="46"/>
      <c r="AU1138" s="46"/>
      <c r="AV1138" s="46"/>
      <c r="AW1138" s="46"/>
      <c r="AX1138" s="46"/>
      <c r="AY1138" s="46"/>
    </row>
    <row r="1139" spans="4:51" s="79" customFormat="1" ht="15.75" hidden="1">
      <c r="D1139" s="51"/>
      <c r="E1139" s="52" t="s">
        <v>24</v>
      </c>
      <c r="F1139" s="58"/>
      <c r="G1139" s="58"/>
      <c r="H1139" s="58"/>
      <c r="I1139" s="58"/>
      <c r="J1139" s="58"/>
      <c r="K1139" s="53">
        <f aca="true" t="shared" si="687" ref="K1139:AQ1139">ROUND((K1136*K$4/100),1)</f>
        <v>0</v>
      </c>
      <c r="L1139" s="54">
        <f t="shared" si="687"/>
        <v>0</v>
      </c>
      <c r="M1139" s="54"/>
      <c r="N1139" s="54">
        <f t="shared" si="687"/>
        <v>0</v>
      </c>
      <c r="O1139" s="54">
        <f t="shared" si="687"/>
        <v>0</v>
      </c>
      <c r="P1139" s="54">
        <f t="shared" si="687"/>
        <v>0</v>
      </c>
      <c r="Q1139" s="54">
        <f t="shared" si="687"/>
        <v>0</v>
      </c>
      <c r="R1139" s="54">
        <f t="shared" si="687"/>
        <v>0</v>
      </c>
      <c r="S1139" s="54"/>
      <c r="T1139" s="54">
        <f t="shared" si="687"/>
        <v>0</v>
      </c>
      <c r="U1139" s="54">
        <f t="shared" si="687"/>
        <v>0</v>
      </c>
      <c r="V1139" s="54"/>
      <c r="W1139" s="54"/>
      <c r="X1139" s="54">
        <f t="shared" si="687"/>
        <v>0</v>
      </c>
      <c r="Y1139" s="54">
        <f t="shared" si="687"/>
        <v>0</v>
      </c>
      <c r="Z1139" s="54">
        <f t="shared" si="687"/>
        <v>0</v>
      </c>
      <c r="AA1139" s="54">
        <f t="shared" si="687"/>
        <v>0</v>
      </c>
      <c r="AB1139" s="54">
        <f t="shared" si="687"/>
        <v>0</v>
      </c>
      <c r="AC1139" s="54">
        <f t="shared" si="687"/>
        <v>0</v>
      </c>
      <c r="AD1139" s="54">
        <f t="shared" si="687"/>
        <v>0</v>
      </c>
      <c r="AE1139" s="54">
        <f t="shared" si="687"/>
        <v>0</v>
      </c>
      <c r="AF1139" s="54">
        <f t="shared" si="687"/>
        <v>0</v>
      </c>
      <c r="AG1139" s="54">
        <f t="shared" si="687"/>
        <v>0</v>
      </c>
      <c r="AH1139" s="54">
        <f t="shared" si="687"/>
        <v>0</v>
      </c>
      <c r="AI1139" s="54">
        <f t="shared" si="687"/>
        <v>0</v>
      </c>
      <c r="AJ1139" s="54">
        <f t="shared" si="687"/>
        <v>0</v>
      </c>
      <c r="AK1139" s="54">
        <f t="shared" si="687"/>
        <v>0</v>
      </c>
      <c r="AL1139" s="54">
        <f t="shared" si="687"/>
        <v>0</v>
      </c>
      <c r="AM1139" s="54">
        <f t="shared" si="687"/>
        <v>0</v>
      </c>
      <c r="AN1139" s="54">
        <f t="shared" si="687"/>
        <v>0</v>
      </c>
      <c r="AO1139" s="54">
        <f t="shared" si="687"/>
        <v>0</v>
      </c>
      <c r="AP1139" s="54">
        <f t="shared" si="687"/>
        <v>0</v>
      </c>
      <c r="AQ1139" s="54">
        <f t="shared" si="687"/>
        <v>0</v>
      </c>
      <c r="AR1139" s="49">
        <f t="shared" si="666"/>
        <v>0</v>
      </c>
      <c r="AS1139" s="1"/>
      <c r="AT1139" s="46"/>
      <c r="AU1139" s="46"/>
      <c r="AV1139" s="46"/>
      <c r="AW1139" s="46"/>
      <c r="AX1139" s="46"/>
      <c r="AY1139" s="46"/>
    </row>
    <row r="1140" spans="4:51" s="79" customFormat="1" ht="15.75" hidden="1">
      <c r="D1140" s="51" t="s">
        <v>25</v>
      </c>
      <c r="E1140" s="52" t="s">
        <v>26</v>
      </c>
      <c r="F1140" s="58"/>
      <c r="G1140" s="58"/>
      <c r="H1140" s="58"/>
      <c r="I1140" s="58"/>
      <c r="J1140" s="58"/>
      <c r="K1140" s="53">
        <f aca="true" t="shared" si="688" ref="K1140:AQ1140">K1136-K1137-K1138-K1139</f>
        <v>0</v>
      </c>
      <c r="L1140" s="54">
        <f t="shared" si="688"/>
        <v>0</v>
      </c>
      <c r="M1140" s="54"/>
      <c r="N1140" s="54">
        <f t="shared" si="688"/>
        <v>0</v>
      </c>
      <c r="O1140" s="54">
        <f t="shared" si="688"/>
        <v>0</v>
      </c>
      <c r="P1140" s="54">
        <f t="shared" si="688"/>
        <v>0</v>
      </c>
      <c r="Q1140" s="54">
        <f t="shared" si="688"/>
        <v>0</v>
      </c>
      <c r="R1140" s="54">
        <f t="shared" si="688"/>
        <v>0</v>
      </c>
      <c r="S1140" s="54"/>
      <c r="T1140" s="54">
        <f t="shared" si="688"/>
        <v>0</v>
      </c>
      <c r="U1140" s="54">
        <f t="shared" si="688"/>
        <v>0</v>
      </c>
      <c r="V1140" s="54"/>
      <c r="W1140" s="54"/>
      <c r="X1140" s="54">
        <f t="shared" si="688"/>
        <v>0</v>
      </c>
      <c r="Y1140" s="54">
        <f t="shared" si="688"/>
        <v>0</v>
      </c>
      <c r="Z1140" s="54">
        <f t="shared" si="688"/>
        <v>0</v>
      </c>
      <c r="AA1140" s="54">
        <f t="shared" si="688"/>
        <v>0</v>
      </c>
      <c r="AB1140" s="54">
        <f t="shared" si="688"/>
        <v>0</v>
      </c>
      <c r="AC1140" s="54">
        <f t="shared" si="688"/>
        <v>0</v>
      </c>
      <c r="AD1140" s="54">
        <f t="shared" si="688"/>
        <v>0</v>
      </c>
      <c r="AE1140" s="54">
        <f t="shared" si="688"/>
        <v>0</v>
      </c>
      <c r="AF1140" s="54">
        <f t="shared" si="688"/>
        <v>0</v>
      </c>
      <c r="AG1140" s="54">
        <f t="shared" si="688"/>
        <v>0</v>
      </c>
      <c r="AH1140" s="54">
        <f t="shared" si="688"/>
        <v>0</v>
      </c>
      <c r="AI1140" s="54">
        <f t="shared" si="688"/>
        <v>0</v>
      </c>
      <c r="AJ1140" s="54">
        <f t="shared" si="688"/>
        <v>0</v>
      </c>
      <c r="AK1140" s="54">
        <f t="shared" si="688"/>
        <v>0</v>
      </c>
      <c r="AL1140" s="54">
        <f t="shared" si="688"/>
        <v>0</v>
      </c>
      <c r="AM1140" s="54">
        <f t="shared" si="688"/>
        <v>0</v>
      </c>
      <c r="AN1140" s="54">
        <f t="shared" si="688"/>
        <v>0</v>
      </c>
      <c r="AO1140" s="54">
        <f t="shared" si="688"/>
        <v>0</v>
      </c>
      <c r="AP1140" s="54">
        <f t="shared" si="688"/>
        <v>0</v>
      </c>
      <c r="AQ1140" s="54">
        <f t="shared" si="688"/>
        <v>0</v>
      </c>
      <c r="AR1140" s="49">
        <f t="shared" si="666"/>
        <v>0</v>
      </c>
      <c r="AS1140" s="1"/>
      <c r="AT1140" s="46"/>
      <c r="AU1140" s="46"/>
      <c r="AV1140" s="46"/>
      <c r="AW1140" s="46"/>
      <c r="AX1140" s="46"/>
      <c r="AY1140" s="46"/>
    </row>
    <row r="1141" spans="4:51" s="79" customFormat="1" ht="15.75" hidden="1">
      <c r="D1141" s="41"/>
      <c r="E1141" s="49"/>
      <c r="F1141" s="58"/>
      <c r="G1141" s="58"/>
      <c r="H1141" s="58"/>
      <c r="I1141" s="58"/>
      <c r="J1141" s="58"/>
      <c r="K1141" s="55"/>
      <c r="L1141" s="56"/>
      <c r="M1141" s="56"/>
      <c r="N1141" s="56"/>
      <c r="O1141" s="56"/>
      <c r="P1141" s="56"/>
      <c r="Q1141" s="56"/>
      <c r="R1141" s="56"/>
      <c r="S1141" s="56"/>
      <c r="T1141" s="56"/>
      <c r="U1141" s="56"/>
      <c r="V1141" s="56"/>
      <c r="W1141" s="56"/>
      <c r="X1141" s="56"/>
      <c r="Y1141" s="56"/>
      <c r="Z1141" s="56"/>
      <c r="AA1141" s="56"/>
      <c r="AB1141" s="56"/>
      <c r="AC1141" s="56"/>
      <c r="AD1141" s="56"/>
      <c r="AE1141" s="56"/>
      <c r="AF1141" s="56"/>
      <c r="AG1141" s="56"/>
      <c r="AH1141" s="56"/>
      <c r="AI1141" s="56"/>
      <c r="AJ1141" s="56"/>
      <c r="AK1141" s="56"/>
      <c r="AL1141" s="56"/>
      <c r="AM1141" s="56"/>
      <c r="AN1141" s="56"/>
      <c r="AO1141" s="56"/>
      <c r="AP1141" s="56"/>
      <c r="AQ1141" s="56"/>
      <c r="AR1141" s="49">
        <f t="shared" si="666"/>
        <v>0</v>
      </c>
      <c r="AT1141" s="46"/>
      <c r="AU1141" s="46"/>
      <c r="AV1141" s="46"/>
      <c r="AW1141" s="46"/>
      <c r="AX1141" s="46"/>
      <c r="AY1141" s="46"/>
    </row>
    <row r="1142" spans="4:51" s="1" customFormat="1" ht="6" customHeight="1" hidden="1">
      <c r="D1142" s="41"/>
      <c r="E1142" s="49"/>
      <c r="F1142" s="58"/>
      <c r="G1142" s="58"/>
      <c r="H1142" s="58"/>
      <c r="I1142" s="58"/>
      <c r="J1142" s="58"/>
      <c r="K1142" s="55"/>
      <c r="L1142" s="56"/>
      <c r="M1142" s="56"/>
      <c r="N1142" s="56"/>
      <c r="O1142" s="56"/>
      <c r="P1142" s="56"/>
      <c r="Q1142" s="56"/>
      <c r="R1142" s="56"/>
      <c r="S1142" s="56"/>
      <c r="T1142" s="56"/>
      <c r="U1142" s="56"/>
      <c r="V1142" s="56"/>
      <c r="W1142" s="56"/>
      <c r="X1142" s="56"/>
      <c r="Y1142" s="56"/>
      <c r="Z1142" s="56"/>
      <c r="AA1142" s="56"/>
      <c r="AB1142" s="56"/>
      <c r="AC1142" s="56"/>
      <c r="AD1142" s="56"/>
      <c r="AE1142" s="56"/>
      <c r="AF1142" s="56"/>
      <c r="AG1142" s="56"/>
      <c r="AH1142" s="56"/>
      <c r="AI1142" s="56"/>
      <c r="AJ1142" s="56"/>
      <c r="AK1142" s="56"/>
      <c r="AL1142" s="56"/>
      <c r="AM1142" s="56"/>
      <c r="AN1142" s="56"/>
      <c r="AO1142" s="56"/>
      <c r="AP1142" s="56"/>
      <c r="AQ1142" s="56"/>
      <c r="AR1142" s="49">
        <f t="shared" si="666"/>
        <v>0</v>
      </c>
      <c r="AT1142" s="46"/>
      <c r="AU1142" s="46"/>
      <c r="AV1142" s="46"/>
      <c r="AW1142" s="46"/>
      <c r="AX1142" s="46"/>
      <c r="AY1142" s="46"/>
    </row>
    <row r="1143" spans="4:51" s="2" customFormat="1" ht="78.75" customHeight="1">
      <c r="D1143" s="65">
        <v>70747</v>
      </c>
      <c r="E1143" s="48" t="s">
        <v>180</v>
      </c>
      <c r="F1143" s="49"/>
      <c r="G1143" s="49"/>
      <c r="H1143" s="49"/>
      <c r="I1143" s="49"/>
      <c r="J1143" s="49"/>
      <c r="K1143" s="50">
        <v>2058.9</v>
      </c>
      <c r="L1143" s="49">
        <v>355.1</v>
      </c>
      <c r="M1143" s="49">
        <v>155</v>
      </c>
      <c r="N1143" s="49"/>
      <c r="O1143" s="49"/>
      <c r="P1143" s="49"/>
      <c r="Q1143" s="49"/>
      <c r="R1143" s="49"/>
      <c r="S1143" s="49"/>
      <c r="T1143" s="49"/>
      <c r="U1143" s="49"/>
      <c r="V1143" s="49"/>
      <c r="W1143" s="49">
        <v>100</v>
      </c>
      <c r="X1143" s="49"/>
      <c r="Y1143" s="49"/>
      <c r="Z1143" s="49"/>
      <c r="AA1143" s="49"/>
      <c r="AB1143" s="49"/>
      <c r="AC1143" s="49"/>
      <c r="AD1143" s="49">
        <v>48</v>
      </c>
      <c r="AE1143" s="49"/>
      <c r="AF1143" s="49"/>
      <c r="AG1143" s="49"/>
      <c r="AH1143" s="49"/>
      <c r="AI1143" s="49"/>
      <c r="AJ1143" s="49"/>
      <c r="AK1143" s="49"/>
      <c r="AL1143" s="49"/>
      <c r="AM1143" s="49"/>
      <c r="AN1143" s="49"/>
      <c r="AO1143" s="49"/>
      <c r="AP1143" s="49">
        <v>0</v>
      </c>
      <c r="AQ1143" s="49">
        <v>0</v>
      </c>
      <c r="AR1143" s="49">
        <f t="shared" si="666"/>
        <v>2717</v>
      </c>
      <c r="AS1143" s="1"/>
      <c r="AT1143" s="46">
        <f>K1143/12</f>
        <v>171.57500000000002</v>
      </c>
      <c r="AU1143" s="46">
        <f>L1143/12</f>
        <v>29.59166666666667</v>
      </c>
      <c r="AV1143" s="46">
        <f>M1143/12</f>
        <v>12.916666666666666</v>
      </c>
      <c r="AW1143" s="46">
        <f>W1143/12</f>
        <v>8.333333333333334</v>
      </c>
      <c r="AX1143" s="46">
        <f>AD1143/12</f>
        <v>4</v>
      </c>
      <c r="AY1143" s="46"/>
    </row>
    <row r="1144" spans="4:51" s="79" customFormat="1" ht="15.75" hidden="1">
      <c r="D1144" s="51"/>
      <c r="E1144" s="52" t="s">
        <v>22</v>
      </c>
      <c r="F1144" s="80"/>
      <c r="G1144" s="80"/>
      <c r="H1144" s="80"/>
      <c r="I1144" s="80"/>
      <c r="J1144" s="80"/>
      <c r="K1144" s="53">
        <f aca="true" t="shared" si="689" ref="K1144:AQ1144">ROUND((K1143*K$2/100),1)</f>
        <v>432.4</v>
      </c>
      <c r="L1144" s="53">
        <f t="shared" si="689"/>
        <v>72.4</v>
      </c>
      <c r="M1144" s="53"/>
      <c r="N1144" s="53">
        <f t="shared" si="689"/>
        <v>0</v>
      </c>
      <c r="O1144" s="53">
        <f t="shared" si="689"/>
        <v>0</v>
      </c>
      <c r="P1144" s="53">
        <f t="shared" si="689"/>
        <v>0</v>
      </c>
      <c r="Q1144" s="53">
        <f t="shared" si="689"/>
        <v>0</v>
      </c>
      <c r="R1144" s="53">
        <f t="shared" si="689"/>
        <v>0</v>
      </c>
      <c r="S1144" s="54">
        <f t="shared" si="689"/>
        <v>0</v>
      </c>
      <c r="T1144" s="54">
        <f t="shared" si="689"/>
        <v>0</v>
      </c>
      <c r="U1144" s="54">
        <f t="shared" si="689"/>
        <v>0</v>
      </c>
      <c r="V1144" s="54"/>
      <c r="W1144" s="54"/>
      <c r="X1144" s="54">
        <f t="shared" si="689"/>
        <v>0</v>
      </c>
      <c r="Y1144" s="54">
        <f t="shared" si="689"/>
        <v>0</v>
      </c>
      <c r="Z1144" s="54">
        <f t="shared" si="689"/>
        <v>0</v>
      </c>
      <c r="AA1144" s="54">
        <f t="shared" si="689"/>
        <v>0</v>
      </c>
      <c r="AB1144" s="54">
        <f t="shared" si="689"/>
        <v>0</v>
      </c>
      <c r="AC1144" s="54">
        <f t="shared" si="689"/>
        <v>0</v>
      </c>
      <c r="AD1144" s="54">
        <f t="shared" si="689"/>
        <v>24.9</v>
      </c>
      <c r="AE1144" s="54">
        <f t="shared" si="689"/>
        <v>0</v>
      </c>
      <c r="AF1144" s="54">
        <f t="shared" si="689"/>
        <v>0</v>
      </c>
      <c r="AG1144" s="54">
        <f t="shared" si="689"/>
        <v>0</v>
      </c>
      <c r="AH1144" s="54">
        <f t="shared" si="689"/>
        <v>0</v>
      </c>
      <c r="AI1144" s="54">
        <f t="shared" si="689"/>
        <v>0</v>
      </c>
      <c r="AJ1144" s="54"/>
      <c r="AK1144" s="54"/>
      <c r="AL1144" s="54"/>
      <c r="AM1144" s="54"/>
      <c r="AN1144" s="54"/>
      <c r="AO1144" s="54"/>
      <c r="AP1144" s="54">
        <f t="shared" si="689"/>
        <v>0</v>
      </c>
      <c r="AQ1144" s="54">
        <f t="shared" si="689"/>
        <v>0</v>
      </c>
      <c r="AR1144" s="49">
        <f t="shared" si="666"/>
        <v>529.6999999999999</v>
      </c>
      <c r="AS1144" s="1" t="b">
        <f>SUM(K1143:AQ1143)=AR1143</f>
        <v>1</v>
      </c>
      <c r="AT1144" s="46"/>
      <c r="AU1144" s="46"/>
      <c r="AV1144" s="46"/>
      <c r="AW1144" s="46"/>
      <c r="AX1144" s="46"/>
      <c r="AY1144" s="46"/>
    </row>
    <row r="1145" spans="4:51" s="79" customFormat="1" ht="15.75" hidden="1">
      <c r="D1145" s="51"/>
      <c r="E1145" s="52" t="s">
        <v>23</v>
      </c>
      <c r="F1145" s="80"/>
      <c r="G1145" s="80"/>
      <c r="H1145" s="80"/>
      <c r="I1145" s="80"/>
      <c r="J1145" s="80"/>
      <c r="K1145" s="53">
        <f aca="true" t="shared" si="690" ref="K1145:AQ1145">ROUND((K1143*K$3/100),1)</f>
        <v>663</v>
      </c>
      <c r="L1145" s="53">
        <f t="shared" si="690"/>
        <v>123.6</v>
      </c>
      <c r="M1145" s="53"/>
      <c r="N1145" s="53">
        <f t="shared" si="690"/>
        <v>0</v>
      </c>
      <c r="O1145" s="53">
        <f t="shared" si="690"/>
        <v>0</v>
      </c>
      <c r="P1145" s="53">
        <f t="shared" si="690"/>
        <v>0</v>
      </c>
      <c r="Q1145" s="53">
        <f t="shared" si="690"/>
        <v>0</v>
      </c>
      <c r="R1145" s="53">
        <f t="shared" si="690"/>
        <v>0</v>
      </c>
      <c r="S1145" s="54">
        <f t="shared" si="690"/>
        <v>0</v>
      </c>
      <c r="T1145" s="54">
        <f t="shared" si="690"/>
        <v>0</v>
      </c>
      <c r="U1145" s="54">
        <f t="shared" si="690"/>
        <v>0</v>
      </c>
      <c r="V1145" s="54"/>
      <c r="W1145" s="54"/>
      <c r="X1145" s="54">
        <f t="shared" si="690"/>
        <v>0</v>
      </c>
      <c r="Y1145" s="54">
        <f t="shared" si="690"/>
        <v>0</v>
      </c>
      <c r="Z1145" s="54">
        <f t="shared" si="690"/>
        <v>0</v>
      </c>
      <c r="AA1145" s="54">
        <f t="shared" si="690"/>
        <v>0</v>
      </c>
      <c r="AB1145" s="54">
        <f t="shared" si="690"/>
        <v>0</v>
      </c>
      <c r="AC1145" s="54">
        <f t="shared" si="690"/>
        <v>0</v>
      </c>
      <c r="AD1145" s="54">
        <f t="shared" si="690"/>
        <v>8.3</v>
      </c>
      <c r="AE1145" s="54">
        <f t="shared" si="690"/>
        <v>0</v>
      </c>
      <c r="AF1145" s="54">
        <f t="shared" si="690"/>
        <v>0</v>
      </c>
      <c r="AG1145" s="54">
        <f t="shared" si="690"/>
        <v>0</v>
      </c>
      <c r="AH1145" s="54">
        <f t="shared" si="690"/>
        <v>0</v>
      </c>
      <c r="AI1145" s="54">
        <f t="shared" si="690"/>
        <v>0</v>
      </c>
      <c r="AJ1145" s="54"/>
      <c r="AK1145" s="54"/>
      <c r="AL1145" s="54"/>
      <c r="AM1145" s="54"/>
      <c r="AN1145" s="54"/>
      <c r="AO1145" s="54"/>
      <c r="AP1145" s="54">
        <f t="shared" si="690"/>
        <v>0</v>
      </c>
      <c r="AQ1145" s="54">
        <f t="shared" si="690"/>
        <v>0</v>
      </c>
      <c r="AR1145" s="49">
        <f t="shared" si="666"/>
        <v>794.9</v>
      </c>
      <c r="AS1145" s="1"/>
      <c r="AT1145" s="46"/>
      <c r="AU1145" s="46"/>
      <c r="AV1145" s="46"/>
      <c r="AW1145" s="46"/>
      <c r="AX1145" s="46"/>
      <c r="AY1145" s="46"/>
    </row>
    <row r="1146" spans="4:51" s="79" customFormat="1" ht="15.75" hidden="1">
      <c r="D1146" s="51"/>
      <c r="E1146" s="52" t="s">
        <v>24</v>
      </c>
      <c r="F1146" s="80"/>
      <c r="G1146" s="80"/>
      <c r="H1146" s="80"/>
      <c r="I1146" s="80"/>
      <c r="J1146" s="80"/>
      <c r="K1146" s="53">
        <f aca="true" t="shared" si="691" ref="K1146:AQ1146">ROUND((K1143*K$4/100),1)</f>
        <v>393.2</v>
      </c>
      <c r="L1146" s="53">
        <f t="shared" si="691"/>
        <v>65.7</v>
      </c>
      <c r="M1146" s="53"/>
      <c r="N1146" s="53">
        <f t="shared" si="691"/>
        <v>0</v>
      </c>
      <c r="O1146" s="53">
        <f t="shared" si="691"/>
        <v>0</v>
      </c>
      <c r="P1146" s="53">
        <f t="shared" si="691"/>
        <v>0</v>
      </c>
      <c r="Q1146" s="53">
        <f t="shared" si="691"/>
        <v>0</v>
      </c>
      <c r="R1146" s="53">
        <f t="shared" si="691"/>
        <v>0</v>
      </c>
      <c r="S1146" s="54">
        <f t="shared" si="691"/>
        <v>0</v>
      </c>
      <c r="T1146" s="54">
        <f t="shared" si="691"/>
        <v>0</v>
      </c>
      <c r="U1146" s="54">
        <f t="shared" si="691"/>
        <v>0</v>
      </c>
      <c r="V1146" s="54"/>
      <c r="W1146" s="54"/>
      <c r="X1146" s="54">
        <f t="shared" si="691"/>
        <v>0</v>
      </c>
      <c r="Y1146" s="54">
        <f t="shared" si="691"/>
        <v>0</v>
      </c>
      <c r="Z1146" s="54">
        <f t="shared" si="691"/>
        <v>0</v>
      </c>
      <c r="AA1146" s="54">
        <f t="shared" si="691"/>
        <v>0</v>
      </c>
      <c r="AB1146" s="54">
        <f t="shared" si="691"/>
        <v>0</v>
      </c>
      <c r="AC1146" s="54">
        <f t="shared" si="691"/>
        <v>0</v>
      </c>
      <c r="AD1146" s="54">
        <f t="shared" si="691"/>
        <v>4.8</v>
      </c>
      <c r="AE1146" s="54">
        <f t="shared" si="691"/>
        <v>0</v>
      </c>
      <c r="AF1146" s="54">
        <f t="shared" si="691"/>
        <v>0</v>
      </c>
      <c r="AG1146" s="54">
        <f t="shared" si="691"/>
        <v>0</v>
      </c>
      <c r="AH1146" s="54">
        <f t="shared" si="691"/>
        <v>0</v>
      </c>
      <c r="AI1146" s="54">
        <f t="shared" si="691"/>
        <v>0</v>
      </c>
      <c r="AJ1146" s="54"/>
      <c r="AK1146" s="54"/>
      <c r="AL1146" s="54"/>
      <c r="AM1146" s="54"/>
      <c r="AN1146" s="54"/>
      <c r="AO1146" s="54"/>
      <c r="AP1146" s="54">
        <f t="shared" si="691"/>
        <v>0</v>
      </c>
      <c r="AQ1146" s="54">
        <f t="shared" si="691"/>
        <v>0</v>
      </c>
      <c r="AR1146" s="49">
        <f t="shared" si="666"/>
        <v>463.7</v>
      </c>
      <c r="AS1146" s="1"/>
      <c r="AT1146" s="46"/>
      <c r="AU1146" s="46"/>
      <c r="AV1146" s="46"/>
      <c r="AW1146" s="46"/>
      <c r="AX1146" s="46"/>
      <c r="AY1146" s="46"/>
    </row>
    <row r="1147" spans="4:51" s="79" customFormat="1" ht="15.75" hidden="1">
      <c r="D1147" s="51" t="s">
        <v>25</v>
      </c>
      <c r="E1147" s="52" t="s">
        <v>26</v>
      </c>
      <c r="F1147" s="80"/>
      <c r="G1147" s="80"/>
      <c r="H1147" s="80"/>
      <c r="I1147" s="80"/>
      <c r="J1147" s="80"/>
      <c r="K1147" s="53">
        <f aca="true" t="shared" si="692" ref="K1147:AQ1147">K1143-K1144-K1145-K1146</f>
        <v>570.3</v>
      </c>
      <c r="L1147" s="53">
        <f t="shared" si="692"/>
        <v>93.40000000000005</v>
      </c>
      <c r="M1147" s="53"/>
      <c r="N1147" s="53">
        <f t="shared" si="692"/>
        <v>0</v>
      </c>
      <c r="O1147" s="53">
        <f t="shared" si="692"/>
        <v>0</v>
      </c>
      <c r="P1147" s="53">
        <f t="shared" si="692"/>
        <v>0</v>
      </c>
      <c r="Q1147" s="53">
        <f t="shared" si="692"/>
        <v>0</v>
      </c>
      <c r="R1147" s="53">
        <f t="shared" si="692"/>
        <v>0</v>
      </c>
      <c r="S1147" s="54">
        <f t="shared" si="692"/>
        <v>0</v>
      </c>
      <c r="T1147" s="54">
        <f t="shared" si="692"/>
        <v>0</v>
      </c>
      <c r="U1147" s="54">
        <f t="shared" si="692"/>
        <v>0</v>
      </c>
      <c r="V1147" s="54"/>
      <c r="W1147" s="54"/>
      <c r="X1147" s="54">
        <f t="shared" si="692"/>
        <v>0</v>
      </c>
      <c r="Y1147" s="54">
        <f t="shared" si="692"/>
        <v>0</v>
      </c>
      <c r="Z1147" s="54">
        <f t="shared" si="692"/>
        <v>0</v>
      </c>
      <c r="AA1147" s="54">
        <f t="shared" si="692"/>
        <v>0</v>
      </c>
      <c r="AB1147" s="54">
        <f t="shared" si="692"/>
        <v>0</v>
      </c>
      <c r="AC1147" s="54">
        <f t="shared" si="692"/>
        <v>0</v>
      </c>
      <c r="AD1147" s="54">
        <f t="shared" si="692"/>
        <v>10</v>
      </c>
      <c r="AE1147" s="54">
        <f t="shared" si="692"/>
        <v>0</v>
      </c>
      <c r="AF1147" s="54">
        <f t="shared" si="692"/>
        <v>0</v>
      </c>
      <c r="AG1147" s="54">
        <f t="shared" si="692"/>
        <v>0</v>
      </c>
      <c r="AH1147" s="54">
        <f t="shared" si="692"/>
        <v>0</v>
      </c>
      <c r="AI1147" s="54">
        <f t="shared" si="692"/>
        <v>0</v>
      </c>
      <c r="AJ1147" s="54"/>
      <c r="AK1147" s="54"/>
      <c r="AL1147" s="54"/>
      <c r="AM1147" s="54"/>
      <c r="AN1147" s="54"/>
      <c r="AO1147" s="54"/>
      <c r="AP1147" s="54">
        <f t="shared" si="692"/>
        <v>0</v>
      </c>
      <c r="AQ1147" s="54">
        <f t="shared" si="692"/>
        <v>0</v>
      </c>
      <c r="AR1147" s="49">
        <f t="shared" si="666"/>
        <v>673.7</v>
      </c>
      <c r="AS1147" s="1"/>
      <c r="AT1147" s="46"/>
      <c r="AU1147" s="46"/>
      <c r="AV1147" s="46"/>
      <c r="AW1147" s="46"/>
      <c r="AX1147" s="46"/>
      <c r="AY1147" s="46"/>
    </row>
    <row r="1148" spans="4:51" s="79" customFormat="1" ht="15.75" hidden="1">
      <c r="D1148" s="41"/>
      <c r="E1148" s="49"/>
      <c r="F1148" s="80"/>
      <c r="G1148" s="80"/>
      <c r="H1148" s="80"/>
      <c r="I1148" s="80"/>
      <c r="J1148" s="80"/>
      <c r="K1148" s="60"/>
      <c r="L1148" s="61"/>
      <c r="M1148" s="61"/>
      <c r="N1148" s="61"/>
      <c r="O1148" s="61"/>
      <c r="P1148" s="61"/>
      <c r="Q1148" s="61"/>
      <c r="R1148" s="61"/>
      <c r="S1148" s="61"/>
      <c r="T1148" s="61"/>
      <c r="U1148" s="61"/>
      <c r="V1148" s="61"/>
      <c r="W1148" s="61"/>
      <c r="X1148" s="61"/>
      <c r="Y1148" s="61"/>
      <c r="Z1148" s="61"/>
      <c r="AA1148" s="61"/>
      <c r="AB1148" s="61"/>
      <c r="AC1148" s="61"/>
      <c r="AD1148" s="61"/>
      <c r="AE1148" s="61"/>
      <c r="AF1148" s="61"/>
      <c r="AG1148" s="61"/>
      <c r="AH1148" s="61"/>
      <c r="AI1148" s="61"/>
      <c r="AJ1148" s="61"/>
      <c r="AK1148" s="61"/>
      <c r="AL1148" s="61"/>
      <c r="AM1148" s="61"/>
      <c r="AN1148" s="61"/>
      <c r="AO1148" s="61"/>
      <c r="AP1148" s="61"/>
      <c r="AQ1148" s="61"/>
      <c r="AR1148" s="49">
        <f t="shared" si="666"/>
        <v>0</v>
      </c>
      <c r="AT1148" s="46"/>
      <c r="AU1148" s="46"/>
      <c r="AV1148" s="46"/>
      <c r="AW1148" s="46"/>
      <c r="AX1148" s="46"/>
      <c r="AY1148" s="46"/>
    </row>
    <row r="1149" spans="4:51" s="1" customFormat="1" ht="6" customHeight="1" hidden="1">
      <c r="D1149" s="41"/>
      <c r="E1149" s="49"/>
      <c r="F1149" s="49"/>
      <c r="G1149" s="49"/>
      <c r="H1149" s="49"/>
      <c r="I1149" s="49"/>
      <c r="J1149" s="49"/>
      <c r="K1149" s="60"/>
      <c r="L1149" s="61"/>
      <c r="M1149" s="61"/>
      <c r="N1149" s="61"/>
      <c r="O1149" s="61"/>
      <c r="P1149" s="61"/>
      <c r="Q1149" s="61"/>
      <c r="R1149" s="61"/>
      <c r="S1149" s="61"/>
      <c r="T1149" s="61"/>
      <c r="U1149" s="61"/>
      <c r="V1149" s="61"/>
      <c r="W1149" s="61"/>
      <c r="X1149" s="61"/>
      <c r="Y1149" s="61"/>
      <c r="Z1149" s="61"/>
      <c r="AA1149" s="61"/>
      <c r="AB1149" s="61"/>
      <c r="AC1149" s="61"/>
      <c r="AD1149" s="61"/>
      <c r="AE1149" s="61"/>
      <c r="AF1149" s="61"/>
      <c r="AG1149" s="61"/>
      <c r="AH1149" s="61"/>
      <c r="AI1149" s="61"/>
      <c r="AJ1149" s="61"/>
      <c r="AK1149" s="61"/>
      <c r="AL1149" s="61"/>
      <c r="AM1149" s="61"/>
      <c r="AN1149" s="61"/>
      <c r="AO1149" s="61"/>
      <c r="AP1149" s="61"/>
      <c r="AQ1149" s="61"/>
      <c r="AR1149" s="49">
        <f t="shared" si="666"/>
        <v>0</v>
      </c>
      <c r="AT1149" s="46"/>
      <c r="AU1149" s="46"/>
      <c r="AV1149" s="46"/>
      <c r="AW1149" s="46"/>
      <c r="AX1149" s="46"/>
      <c r="AY1149" s="46"/>
    </row>
    <row r="1150" spans="4:51" s="2" customFormat="1" ht="63">
      <c r="D1150" s="65">
        <v>70761</v>
      </c>
      <c r="E1150" s="48" t="s">
        <v>181</v>
      </c>
      <c r="F1150" s="49"/>
      <c r="G1150" s="49"/>
      <c r="H1150" s="49"/>
      <c r="I1150" s="49"/>
      <c r="J1150" s="49"/>
      <c r="K1150" s="50">
        <v>1647.4</v>
      </c>
      <c r="L1150" s="49">
        <v>283.8</v>
      </c>
      <c r="M1150" s="49">
        <v>200</v>
      </c>
      <c r="N1150" s="49"/>
      <c r="O1150" s="49"/>
      <c r="P1150" s="49"/>
      <c r="Q1150" s="49"/>
      <c r="R1150" s="49"/>
      <c r="S1150" s="49"/>
      <c r="T1150" s="49"/>
      <c r="U1150" s="49"/>
      <c r="V1150" s="49"/>
      <c r="W1150" s="49">
        <v>100</v>
      </c>
      <c r="X1150" s="49"/>
      <c r="Y1150" s="49"/>
      <c r="Z1150" s="49"/>
      <c r="AA1150" s="49"/>
      <c r="AB1150" s="49"/>
      <c r="AC1150" s="49"/>
      <c r="AD1150" s="49">
        <v>100</v>
      </c>
      <c r="AE1150" s="49"/>
      <c r="AF1150" s="49"/>
      <c r="AG1150" s="49"/>
      <c r="AH1150" s="49"/>
      <c r="AI1150" s="49"/>
      <c r="AJ1150" s="49"/>
      <c r="AK1150" s="49"/>
      <c r="AL1150" s="49"/>
      <c r="AM1150" s="49"/>
      <c r="AN1150" s="49"/>
      <c r="AO1150" s="49"/>
      <c r="AP1150" s="49">
        <v>0</v>
      </c>
      <c r="AQ1150" s="49">
        <v>0</v>
      </c>
      <c r="AR1150" s="49">
        <f t="shared" si="666"/>
        <v>2331.2</v>
      </c>
      <c r="AS1150" s="68"/>
      <c r="AT1150" s="46">
        <f>K1150/12</f>
        <v>137.28333333333333</v>
      </c>
      <c r="AU1150" s="46">
        <f>L1150/12</f>
        <v>23.650000000000002</v>
      </c>
      <c r="AV1150" s="46">
        <f>M1150/12</f>
        <v>16.666666666666668</v>
      </c>
      <c r="AW1150" s="46">
        <f>W1150/12</f>
        <v>8.333333333333334</v>
      </c>
      <c r="AX1150" s="46">
        <f>AD1150/12</f>
        <v>8.333333333333334</v>
      </c>
      <c r="AY1150" s="46"/>
    </row>
    <row r="1151" spans="4:51" s="79" customFormat="1" ht="15.75" hidden="1">
      <c r="D1151" s="51"/>
      <c r="E1151" s="52" t="s">
        <v>22</v>
      </c>
      <c r="F1151" s="80"/>
      <c r="G1151" s="80"/>
      <c r="H1151" s="80"/>
      <c r="I1151" s="80"/>
      <c r="J1151" s="80"/>
      <c r="K1151" s="53">
        <f aca="true" t="shared" si="693" ref="K1151:AQ1151">ROUND((K1150*K$2/100),1)</f>
        <v>346</v>
      </c>
      <c r="L1151" s="54">
        <f t="shared" si="693"/>
        <v>57.9</v>
      </c>
      <c r="M1151" s="54"/>
      <c r="N1151" s="54">
        <f t="shared" si="693"/>
        <v>0</v>
      </c>
      <c r="O1151" s="54">
        <f t="shared" si="693"/>
        <v>0</v>
      </c>
      <c r="P1151" s="54">
        <f t="shared" si="693"/>
        <v>0</v>
      </c>
      <c r="Q1151" s="54">
        <f t="shared" si="693"/>
        <v>0</v>
      </c>
      <c r="R1151" s="54">
        <f t="shared" si="693"/>
        <v>0</v>
      </c>
      <c r="S1151" s="54">
        <f t="shared" si="693"/>
        <v>0</v>
      </c>
      <c r="T1151" s="54">
        <f t="shared" si="693"/>
        <v>0</v>
      </c>
      <c r="U1151" s="54">
        <f t="shared" si="693"/>
        <v>0</v>
      </c>
      <c r="V1151" s="54"/>
      <c r="W1151" s="54"/>
      <c r="X1151" s="54">
        <f t="shared" si="693"/>
        <v>0</v>
      </c>
      <c r="Y1151" s="54">
        <f t="shared" si="693"/>
        <v>0</v>
      </c>
      <c r="Z1151" s="54">
        <f t="shared" si="693"/>
        <v>0</v>
      </c>
      <c r="AA1151" s="54">
        <f t="shared" si="693"/>
        <v>0</v>
      </c>
      <c r="AB1151" s="54">
        <f t="shared" si="693"/>
        <v>0</v>
      </c>
      <c r="AC1151" s="54">
        <f t="shared" si="693"/>
        <v>0</v>
      </c>
      <c r="AD1151" s="54">
        <f t="shared" si="693"/>
        <v>51.9</v>
      </c>
      <c r="AE1151" s="54">
        <f t="shared" si="693"/>
        <v>0</v>
      </c>
      <c r="AF1151" s="54">
        <f t="shared" si="693"/>
        <v>0</v>
      </c>
      <c r="AG1151" s="54">
        <f t="shared" si="693"/>
        <v>0</v>
      </c>
      <c r="AH1151" s="54">
        <f t="shared" si="693"/>
        <v>0</v>
      </c>
      <c r="AI1151" s="54">
        <f t="shared" si="693"/>
        <v>0</v>
      </c>
      <c r="AJ1151" s="54">
        <f t="shared" si="693"/>
        <v>0</v>
      </c>
      <c r="AK1151" s="54">
        <f t="shared" si="693"/>
        <v>0</v>
      </c>
      <c r="AL1151" s="54">
        <f t="shared" si="693"/>
        <v>0</v>
      </c>
      <c r="AM1151" s="54">
        <f t="shared" si="693"/>
        <v>0</v>
      </c>
      <c r="AN1151" s="54">
        <f t="shared" si="693"/>
        <v>0</v>
      </c>
      <c r="AO1151" s="54">
        <f t="shared" si="693"/>
        <v>0</v>
      </c>
      <c r="AP1151" s="54">
        <f t="shared" si="693"/>
        <v>0</v>
      </c>
      <c r="AQ1151" s="54">
        <f t="shared" si="693"/>
        <v>0</v>
      </c>
      <c r="AR1151" s="49">
        <f t="shared" si="666"/>
        <v>455.79999999999995</v>
      </c>
      <c r="AS1151" s="1" t="b">
        <f>SUM(K1150:AQ1150)=AR1150</f>
        <v>1</v>
      </c>
      <c r="AT1151" s="46"/>
      <c r="AU1151" s="46"/>
      <c r="AV1151" s="46"/>
      <c r="AW1151" s="46"/>
      <c r="AX1151" s="46">
        <f>AD1151/12</f>
        <v>4.325</v>
      </c>
      <c r="AY1151" s="46"/>
    </row>
    <row r="1152" spans="4:51" s="79" customFormat="1" ht="15.75" hidden="1">
      <c r="D1152" s="51"/>
      <c r="E1152" s="52" t="s">
        <v>23</v>
      </c>
      <c r="F1152" s="80"/>
      <c r="G1152" s="80"/>
      <c r="H1152" s="80"/>
      <c r="I1152" s="80"/>
      <c r="J1152" s="80"/>
      <c r="K1152" s="53">
        <f aca="true" t="shared" si="694" ref="K1152:AQ1152">ROUND((K1150*K$3/100),1)</f>
        <v>530.5</v>
      </c>
      <c r="L1152" s="54">
        <f t="shared" si="694"/>
        <v>98.8</v>
      </c>
      <c r="M1152" s="54"/>
      <c r="N1152" s="54">
        <f t="shared" si="694"/>
        <v>0</v>
      </c>
      <c r="O1152" s="54">
        <f t="shared" si="694"/>
        <v>0</v>
      </c>
      <c r="P1152" s="54">
        <f t="shared" si="694"/>
        <v>0</v>
      </c>
      <c r="Q1152" s="54">
        <f t="shared" si="694"/>
        <v>0</v>
      </c>
      <c r="R1152" s="54">
        <f t="shared" si="694"/>
        <v>0</v>
      </c>
      <c r="S1152" s="54">
        <f t="shared" si="694"/>
        <v>0</v>
      </c>
      <c r="T1152" s="54">
        <f t="shared" si="694"/>
        <v>0</v>
      </c>
      <c r="U1152" s="54">
        <f t="shared" si="694"/>
        <v>0</v>
      </c>
      <c r="V1152" s="54"/>
      <c r="W1152" s="54"/>
      <c r="X1152" s="54">
        <f t="shared" si="694"/>
        <v>0</v>
      </c>
      <c r="Y1152" s="54">
        <f t="shared" si="694"/>
        <v>0</v>
      </c>
      <c r="Z1152" s="54">
        <f t="shared" si="694"/>
        <v>0</v>
      </c>
      <c r="AA1152" s="54">
        <f t="shared" si="694"/>
        <v>0</v>
      </c>
      <c r="AB1152" s="54">
        <f t="shared" si="694"/>
        <v>0</v>
      </c>
      <c r="AC1152" s="54">
        <f t="shared" si="694"/>
        <v>0</v>
      </c>
      <c r="AD1152" s="54">
        <f t="shared" si="694"/>
        <v>17.2</v>
      </c>
      <c r="AE1152" s="54">
        <f t="shared" si="694"/>
        <v>0</v>
      </c>
      <c r="AF1152" s="54">
        <f t="shared" si="694"/>
        <v>0</v>
      </c>
      <c r="AG1152" s="54">
        <f t="shared" si="694"/>
        <v>0</v>
      </c>
      <c r="AH1152" s="54">
        <f t="shared" si="694"/>
        <v>0</v>
      </c>
      <c r="AI1152" s="54">
        <f t="shared" si="694"/>
        <v>0</v>
      </c>
      <c r="AJ1152" s="54">
        <f t="shared" si="694"/>
        <v>0</v>
      </c>
      <c r="AK1152" s="54">
        <f t="shared" si="694"/>
        <v>0</v>
      </c>
      <c r="AL1152" s="54">
        <f t="shared" si="694"/>
        <v>0</v>
      </c>
      <c r="AM1152" s="54">
        <f t="shared" si="694"/>
        <v>0</v>
      </c>
      <c r="AN1152" s="54">
        <f t="shared" si="694"/>
        <v>0</v>
      </c>
      <c r="AO1152" s="54">
        <f t="shared" si="694"/>
        <v>0</v>
      </c>
      <c r="AP1152" s="54">
        <f t="shared" si="694"/>
        <v>0</v>
      </c>
      <c r="AQ1152" s="54">
        <f t="shared" si="694"/>
        <v>0</v>
      </c>
      <c r="AR1152" s="49">
        <f t="shared" si="666"/>
        <v>646.5</v>
      </c>
      <c r="AS1152" s="1"/>
      <c r="AT1152" s="46"/>
      <c r="AU1152" s="46"/>
      <c r="AV1152" s="46"/>
      <c r="AW1152" s="46"/>
      <c r="AX1152" s="46">
        <f>AD1152/12</f>
        <v>1.4333333333333333</v>
      </c>
      <c r="AY1152" s="46"/>
    </row>
    <row r="1153" spans="4:51" s="79" customFormat="1" ht="15.75" hidden="1">
      <c r="D1153" s="51"/>
      <c r="E1153" s="52" t="s">
        <v>24</v>
      </c>
      <c r="F1153" s="80"/>
      <c r="G1153" s="80"/>
      <c r="H1153" s="80"/>
      <c r="I1153" s="80"/>
      <c r="J1153" s="80"/>
      <c r="K1153" s="53">
        <f aca="true" t="shared" si="695" ref="K1153:AQ1153">ROUND((K1150*K$4/100),1)</f>
        <v>314.7</v>
      </c>
      <c r="L1153" s="54">
        <f t="shared" si="695"/>
        <v>52.5</v>
      </c>
      <c r="M1153" s="54"/>
      <c r="N1153" s="54">
        <f t="shared" si="695"/>
        <v>0</v>
      </c>
      <c r="O1153" s="54">
        <f t="shared" si="695"/>
        <v>0</v>
      </c>
      <c r="P1153" s="54">
        <f t="shared" si="695"/>
        <v>0</v>
      </c>
      <c r="Q1153" s="54">
        <f t="shared" si="695"/>
        <v>0</v>
      </c>
      <c r="R1153" s="54">
        <f t="shared" si="695"/>
        <v>0</v>
      </c>
      <c r="S1153" s="54">
        <f t="shared" si="695"/>
        <v>0</v>
      </c>
      <c r="T1153" s="54">
        <f t="shared" si="695"/>
        <v>0</v>
      </c>
      <c r="U1153" s="54">
        <f t="shared" si="695"/>
        <v>0</v>
      </c>
      <c r="V1153" s="54"/>
      <c r="W1153" s="54"/>
      <c r="X1153" s="54">
        <f t="shared" si="695"/>
        <v>0</v>
      </c>
      <c r="Y1153" s="54">
        <f t="shared" si="695"/>
        <v>0</v>
      </c>
      <c r="Z1153" s="54">
        <f t="shared" si="695"/>
        <v>0</v>
      </c>
      <c r="AA1153" s="54">
        <f t="shared" si="695"/>
        <v>0</v>
      </c>
      <c r="AB1153" s="54">
        <f t="shared" si="695"/>
        <v>0</v>
      </c>
      <c r="AC1153" s="54">
        <f t="shared" si="695"/>
        <v>0</v>
      </c>
      <c r="AD1153" s="54">
        <f t="shared" si="695"/>
        <v>10.1</v>
      </c>
      <c r="AE1153" s="54">
        <f t="shared" si="695"/>
        <v>0</v>
      </c>
      <c r="AF1153" s="54">
        <f t="shared" si="695"/>
        <v>0</v>
      </c>
      <c r="AG1153" s="54">
        <f t="shared" si="695"/>
        <v>0</v>
      </c>
      <c r="AH1153" s="54">
        <f t="shared" si="695"/>
        <v>0</v>
      </c>
      <c r="AI1153" s="54">
        <f t="shared" si="695"/>
        <v>0</v>
      </c>
      <c r="AJ1153" s="54">
        <f t="shared" si="695"/>
        <v>0</v>
      </c>
      <c r="AK1153" s="54">
        <f t="shared" si="695"/>
        <v>0</v>
      </c>
      <c r="AL1153" s="54">
        <f t="shared" si="695"/>
        <v>0</v>
      </c>
      <c r="AM1153" s="54">
        <f t="shared" si="695"/>
        <v>0</v>
      </c>
      <c r="AN1153" s="54">
        <f t="shared" si="695"/>
        <v>0</v>
      </c>
      <c r="AO1153" s="54">
        <f t="shared" si="695"/>
        <v>0</v>
      </c>
      <c r="AP1153" s="54">
        <f t="shared" si="695"/>
        <v>0</v>
      </c>
      <c r="AQ1153" s="54">
        <f t="shared" si="695"/>
        <v>0</v>
      </c>
      <c r="AR1153" s="49">
        <f t="shared" si="666"/>
        <v>377.3</v>
      </c>
      <c r="AS1153" s="1"/>
      <c r="AT1153" s="46"/>
      <c r="AU1153" s="46"/>
      <c r="AV1153" s="46"/>
      <c r="AW1153" s="46"/>
      <c r="AX1153" s="46">
        <f>AD1153/12</f>
        <v>0.8416666666666667</v>
      </c>
      <c r="AY1153" s="46"/>
    </row>
    <row r="1154" spans="4:51" s="79" customFormat="1" ht="15.75" hidden="1">
      <c r="D1154" s="51" t="s">
        <v>25</v>
      </c>
      <c r="E1154" s="52" t="s">
        <v>26</v>
      </c>
      <c r="F1154" s="80"/>
      <c r="G1154" s="80"/>
      <c r="H1154" s="80"/>
      <c r="I1154" s="80"/>
      <c r="J1154" s="80"/>
      <c r="K1154" s="53">
        <f aca="true" t="shared" si="696" ref="K1154:AQ1154">K1150-K1151-K1152-K1153</f>
        <v>456.2000000000001</v>
      </c>
      <c r="L1154" s="54">
        <f t="shared" si="696"/>
        <v>74.60000000000001</v>
      </c>
      <c r="M1154" s="54"/>
      <c r="N1154" s="54">
        <f t="shared" si="696"/>
        <v>0</v>
      </c>
      <c r="O1154" s="54">
        <f t="shared" si="696"/>
        <v>0</v>
      </c>
      <c r="P1154" s="54">
        <f t="shared" si="696"/>
        <v>0</v>
      </c>
      <c r="Q1154" s="54">
        <f t="shared" si="696"/>
        <v>0</v>
      </c>
      <c r="R1154" s="54">
        <f t="shared" si="696"/>
        <v>0</v>
      </c>
      <c r="S1154" s="54">
        <f t="shared" si="696"/>
        <v>0</v>
      </c>
      <c r="T1154" s="54">
        <f t="shared" si="696"/>
        <v>0</v>
      </c>
      <c r="U1154" s="54">
        <f t="shared" si="696"/>
        <v>0</v>
      </c>
      <c r="V1154" s="54"/>
      <c r="W1154" s="54"/>
      <c r="X1154" s="54">
        <f t="shared" si="696"/>
        <v>0</v>
      </c>
      <c r="Y1154" s="54">
        <f t="shared" si="696"/>
        <v>0</v>
      </c>
      <c r="Z1154" s="54">
        <f t="shared" si="696"/>
        <v>0</v>
      </c>
      <c r="AA1154" s="54">
        <f t="shared" si="696"/>
        <v>0</v>
      </c>
      <c r="AB1154" s="54">
        <f t="shared" si="696"/>
        <v>0</v>
      </c>
      <c r="AC1154" s="54">
        <f t="shared" si="696"/>
        <v>0</v>
      </c>
      <c r="AD1154" s="54">
        <f t="shared" si="696"/>
        <v>20.800000000000004</v>
      </c>
      <c r="AE1154" s="54">
        <f t="shared" si="696"/>
        <v>0</v>
      </c>
      <c r="AF1154" s="54">
        <f t="shared" si="696"/>
        <v>0</v>
      </c>
      <c r="AG1154" s="54">
        <f t="shared" si="696"/>
        <v>0</v>
      </c>
      <c r="AH1154" s="54">
        <f t="shared" si="696"/>
        <v>0</v>
      </c>
      <c r="AI1154" s="54">
        <f t="shared" si="696"/>
        <v>0</v>
      </c>
      <c r="AJ1154" s="54">
        <f t="shared" si="696"/>
        <v>0</v>
      </c>
      <c r="AK1154" s="54">
        <f t="shared" si="696"/>
        <v>0</v>
      </c>
      <c r="AL1154" s="54">
        <f t="shared" si="696"/>
        <v>0</v>
      </c>
      <c r="AM1154" s="54">
        <f t="shared" si="696"/>
        <v>0</v>
      </c>
      <c r="AN1154" s="54">
        <f t="shared" si="696"/>
        <v>0</v>
      </c>
      <c r="AO1154" s="54">
        <f t="shared" si="696"/>
        <v>0</v>
      </c>
      <c r="AP1154" s="54">
        <f t="shared" si="696"/>
        <v>0</v>
      </c>
      <c r="AQ1154" s="54">
        <f t="shared" si="696"/>
        <v>0</v>
      </c>
      <c r="AR1154" s="49">
        <f t="shared" si="666"/>
        <v>551.6</v>
      </c>
      <c r="AS1154" s="1"/>
      <c r="AT1154" s="46"/>
      <c r="AU1154" s="46"/>
      <c r="AV1154" s="46"/>
      <c r="AW1154" s="46"/>
      <c r="AX1154" s="46">
        <f>AD1154/12</f>
        <v>1.7333333333333336</v>
      </c>
      <c r="AY1154" s="46"/>
    </row>
    <row r="1155" spans="4:51" s="79" customFormat="1" ht="9" customHeight="1" hidden="1">
      <c r="D1155" s="41"/>
      <c r="E1155" s="49"/>
      <c r="F1155" s="80"/>
      <c r="G1155" s="80"/>
      <c r="H1155" s="80"/>
      <c r="I1155" s="80"/>
      <c r="J1155" s="80"/>
      <c r="K1155" s="60"/>
      <c r="L1155" s="61"/>
      <c r="M1155" s="61"/>
      <c r="N1155" s="61"/>
      <c r="O1155" s="61"/>
      <c r="P1155" s="61"/>
      <c r="Q1155" s="61"/>
      <c r="R1155" s="61"/>
      <c r="S1155" s="61"/>
      <c r="T1155" s="61"/>
      <c r="U1155" s="61"/>
      <c r="V1155" s="61"/>
      <c r="W1155" s="61"/>
      <c r="X1155" s="61"/>
      <c r="Y1155" s="61"/>
      <c r="Z1155" s="61"/>
      <c r="AA1155" s="61"/>
      <c r="AB1155" s="61"/>
      <c r="AC1155" s="61"/>
      <c r="AD1155" s="61"/>
      <c r="AE1155" s="61"/>
      <c r="AF1155" s="61"/>
      <c r="AG1155" s="61"/>
      <c r="AH1155" s="61"/>
      <c r="AI1155" s="61"/>
      <c r="AJ1155" s="61"/>
      <c r="AK1155" s="61"/>
      <c r="AL1155" s="61"/>
      <c r="AM1155" s="61"/>
      <c r="AN1155" s="61"/>
      <c r="AO1155" s="61"/>
      <c r="AP1155" s="61"/>
      <c r="AQ1155" s="61"/>
      <c r="AR1155" s="49">
        <f t="shared" si="666"/>
        <v>0</v>
      </c>
      <c r="AT1155" s="46"/>
      <c r="AU1155" s="46"/>
      <c r="AV1155" s="46"/>
      <c r="AW1155" s="46"/>
      <c r="AX1155" s="46">
        <f>AD1155/12</f>
        <v>0</v>
      </c>
      <c r="AY1155" s="46"/>
    </row>
    <row r="1156" spans="4:51" s="1" customFormat="1" ht="0.75" customHeight="1">
      <c r="D1156" s="41"/>
      <c r="E1156" s="49"/>
      <c r="F1156" s="49"/>
      <c r="G1156" s="49"/>
      <c r="H1156" s="49"/>
      <c r="I1156" s="49"/>
      <c r="J1156" s="49"/>
      <c r="K1156" s="60"/>
      <c r="L1156" s="61"/>
      <c r="M1156" s="61"/>
      <c r="N1156" s="61"/>
      <c r="O1156" s="61"/>
      <c r="P1156" s="61"/>
      <c r="Q1156" s="61"/>
      <c r="R1156" s="61"/>
      <c r="S1156" s="61"/>
      <c r="T1156" s="61"/>
      <c r="U1156" s="61"/>
      <c r="V1156" s="61"/>
      <c r="W1156" s="61"/>
      <c r="X1156" s="61"/>
      <c r="Y1156" s="61"/>
      <c r="Z1156" s="61"/>
      <c r="AA1156" s="61"/>
      <c r="AB1156" s="61"/>
      <c r="AC1156" s="61"/>
      <c r="AD1156" s="61"/>
      <c r="AE1156" s="61"/>
      <c r="AF1156" s="61"/>
      <c r="AG1156" s="61"/>
      <c r="AH1156" s="61"/>
      <c r="AI1156" s="61"/>
      <c r="AJ1156" s="61"/>
      <c r="AK1156" s="61"/>
      <c r="AL1156" s="61"/>
      <c r="AM1156" s="61"/>
      <c r="AN1156" s="61"/>
      <c r="AO1156" s="61"/>
      <c r="AP1156" s="61"/>
      <c r="AQ1156" s="61"/>
      <c r="AR1156" s="49">
        <f t="shared" si="666"/>
        <v>0</v>
      </c>
      <c r="AT1156" s="46">
        <f>K1156/12</f>
        <v>0</v>
      </c>
      <c r="AU1156" s="46">
        <f>L1156/12</f>
        <v>0</v>
      </c>
      <c r="AV1156" s="46">
        <f>M1156/12</f>
        <v>0</v>
      </c>
      <c r="AW1156" s="46">
        <f>W1156/12</f>
        <v>0</v>
      </c>
      <c r="AX1156" s="46">
        <f>AD1156/12</f>
        <v>0</v>
      </c>
      <c r="AY1156" s="46"/>
    </row>
    <row r="1157" spans="4:51" s="2" customFormat="1" ht="1.5" customHeight="1">
      <c r="D1157" s="67">
        <v>70761</v>
      </c>
      <c r="E1157" s="48" t="s">
        <v>182</v>
      </c>
      <c r="F1157" s="49"/>
      <c r="G1157" s="49"/>
      <c r="H1157" s="49"/>
      <c r="I1157" s="49"/>
      <c r="J1157" s="49"/>
      <c r="K1157" s="50">
        <v>0</v>
      </c>
      <c r="L1157" s="49">
        <v>0</v>
      </c>
      <c r="M1157" s="49"/>
      <c r="N1157" s="49">
        <v>0</v>
      </c>
      <c r="O1157" s="49">
        <v>0</v>
      </c>
      <c r="P1157" s="49">
        <v>0</v>
      </c>
      <c r="Q1157" s="49">
        <v>0</v>
      </c>
      <c r="R1157" s="49">
        <v>0</v>
      </c>
      <c r="S1157" s="49">
        <v>0</v>
      </c>
      <c r="T1157" s="49">
        <v>0</v>
      </c>
      <c r="U1157" s="49">
        <v>0</v>
      </c>
      <c r="V1157" s="49"/>
      <c r="W1157" s="49"/>
      <c r="X1157" s="49">
        <v>0</v>
      </c>
      <c r="Y1157" s="49">
        <v>0</v>
      </c>
      <c r="Z1157" s="49">
        <v>0</v>
      </c>
      <c r="AA1157" s="49">
        <v>0</v>
      </c>
      <c r="AB1157" s="49">
        <v>0</v>
      </c>
      <c r="AC1157" s="49">
        <v>0</v>
      </c>
      <c r="AD1157" s="49">
        <v>0</v>
      </c>
      <c r="AE1157" s="49">
        <v>0</v>
      </c>
      <c r="AF1157" s="49">
        <v>0</v>
      </c>
      <c r="AG1157" s="49">
        <v>0</v>
      </c>
      <c r="AH1157" s="49">
        <v>0</v>
      </c>
      <c r="AI1157" s="49">
        <v>0</v>
      </c>
      <c r="AJ1157" s="49">
        <v>0</v>
      </c>
      <c r="AK1157" s="49">
        <v>0</v>
      </c>
      <c r="AL1157" s="49">
        <v>0</v>
      </c>
      <c r="AM1157" s="49">
        <v>0</v>
      </c>
      <c r="AN1157" s="49">
        <v>0</v>
      </c>
      <c r="AO1157" s="49">
        <v>0</v>
      </c>
      <c r="AP1157" s="49">
        <v>0</v>
      </c>
      <c r="AQ1157" s="49">
        <v>0</v>
      </c>
      <c r="AR1157" s="49">
        <f t="shared" si="666"/>
        <v>0</v>
      </c>
      <c r="AT1157" s="46">
        <f>K1157/12</f>
        <v>0</v>
      </c>
      <c r="AU1157" s="46">
        <f>L1157/12</f>
        <v>0</v>
      </c>
      <c r="AV1157" s="46">
        <f>M1157/12</f>
        <v>0</v>
      </c>
      <c r="AW1157" s="46">
        <f>W1157/12</f>
        <v>0</v>
      </c>
      <c r="AX1157" s="46">
        <f>AD1157/12</f>
        <v>0</v>
      </c>
      <c r="AY1157" s="46">
        <f>AJ1157/12</f>
        <v>0</v>
      </c>
    </row>
    <row r="1158" spans="4:51" s="81" customFormat="1" ht="15.75" hidden="1">
      <c r="D1158" s="51"/>
      <c r="E1158" s="52" t="s">
        <v>22</v>
      </c>
      <c r="F1158" s="80"/>
      <c r="G1158" s="80"/>
      <c r="H1158" s="80"/>
      <c r="I1158" s="80"/>
      <c r="J1158" s="80"/>
      <c r="K1158" s="53">
        <f aca="true" t="shared" si="697" ref="K1158:AQ1158">ROUND((K1157*K$2/100),1)</f>
        <v>0</v>
      </c>
      <c r="L1158" s="54">
        <f t="shared" si="697"/>
        <v>0</v>
      </c>
      <c r="M1158" s="54"/>
      <c r="N1158" s="54">
        <f t="shared" si="697"/>
        <v>0</v>
      </c>
      <c r="O1158" s="54">
        <f t="shared" si="697"/>
        <v>0</v>
      </c>
      <c r="P1158" s="54">
        <f t="shared" si="697"/>
        <v>0</v>
      </c>
      <c r="Q1158" s="54">
        <f t="shared" si="697"/>
        <v>0</v>
      </c>
      <c r="R1158" s="54">
        <f t="shared" si="697"/>
        <v>0</v>
      </c>
      <c r="S1158" s="54">
        <f t="shared" si="697"/>
        <v>0</v>
      </c>
      <c r="T1158" s="54">
        <f t="shared" si="697"/>
        <v>0</v>
      </c>
      <c r="U1158" s="54">
        <f t="shared" si="697"/>
        <v>0</v>
      </c>
      <c r="V1158" s="54"/>
      <c r="W1158" s="54"/>
      <c r="X1158" s="54">
        <f t="shared" si="697"/>
        <v>0</v>
      </c>
      <c r="Y1158" s="54">
        <f t="shared" si="697"/>
        <v>0</v>
      </c>
      <c r="Z1158" s="54">
        <f t="shared" si="697"/>
        <v>0</v>
      </c>
      <c r="AA1158" s="54">
        <f t="shared" si="697"/>
        <v>0</v>
      </c>
      <c r="AB1158" s="54">
        <f t="shared" si="697"/>
        <v>0</v>
      </c>
      <c r="AC1158" s="54">
        <f t="shared" si="697"/>
        <v>0</v>
      </c>
      <c r="AD1158" s="54">
        <f t="shared" si="697"/>
        <v>0</v>
      </c>
      <c r="AE1158" s="54">
        <f t="shared" si="697"/>
        <v>0</v>
      </c>
      <c r="AF1158" s="54">
        <f t="shared" si="697"/>
        <v>0</v>
      </c>
      <c r="AG1158" s="54">
        <f t="shared" si="697"/>
        <v>0</v>
      </c>
      <c r="AH1158" s="54">
        <f t="shared" si="697"/>
        <v>0</v>
      </c>
      <c r="AI1158" s="54">
        <f t="shared" si="697"/>
        <v>0</v>
      </c>
      <c r="AJ1158" s="54">
        <f t="shared" si="697"/>
        <v>0</v>
      </c>
      <c r="AK1158" s="54">
        <f t="shared" si="697"/>
        <v>0</v>
      </c>
      <c r="AL1158" s="54">
        <f t="shared" si="697"/>
        <v>0</v>
      </c>
      <c r="AM1158" s="54">
        <f t="shared" si="697"/>
        <v>0</v>
      </c>
      <c r="AN1158" s="54">
        <f t="shared" si="697"/>
        <v>0</v>
      </c>
      <c r="AO1158" s="54">
        <f t="shared" si="697"/>
        <v>0</v>
      </c>
      <c r="AP1158" s="54">
        <f t="shared" si="697"/>
        <v>0</v>
      </c>
      <c r="AQ1158" s="54">
        <f t="shared" si="697"/>
        <v>0</v>
      </c>
      <c r="AR1158" s="49">
        <f t="shared" si="666"/>
        <v>0</v>
      </c>
      <c r="AS1158" s="1" t="b">
        <f>SUM(K1157:Z1157)=AR1157</f>
        <v>1</v>
      </c>
      <c r="AT1158" s="46">
        <f>K1158/12</f>
        <v>0</v>
      </c>
      <c r="AU1158" s="46">
        <f>L1158/12</f>
        <v>0</v>
      </c>
      <c r="AV1158" s="46">
        <f>M1158/12</f>
        <v>0</v>
      </c>
      <c r="AW1158" s="46">
        <f>W1158/12</f>
        <v>0</v>
      </c>
      <c r="AX1158" s="46">
        <f>AD1158/12</f>
        <v>0</v>
      </c>
      <c r="AY1158" s="46">
        <f>AJ1158/12</f>
        <v>0</v>
      </c>
    </row>
    <row r="1159" spans="4:51" s="81" customFormat="1" ht="15.75" hidden="1">
      <c r="D1159" s="51"/>
      <c r="E1159" s="52" t="s">
        <v>23</v>
      </c>
      <c r="F1159" s="80"/>
      <c r="G1159" s="80"/>
      <c r="H1159" s="80"/>
      <c r="I1159" s="80"/>
      <c r="J1159" s="80"/>
      <c r="K1159" s="53">
        <f aca="true" t="shared" si="698" ref="K1159:AQ1159">ROUND((K1157*K$3/100),1)</f>
        <v>0</v>
      </c>
      <c r="L1159" s="54">
        <f t="shared" si="698"/>
        <v>0</v>
      </c>
      <c r="M1159" s="54"/>
      <c r="N1159" s="54">
        <f t="shared" si="698"/>
        <v>0</v>
      </c>
      <c r="O1159" s="54">
        <f t="shared" si="698"/>
        <v>0</v>
      </c>
      <c r="P1159" s="54">
        <f t="shared" si="698"/>
        <v>0</v>
      </c>
      <c r="Q1159" s="54">
        <f t="shared" si="698"/>
        <v>0</v>
      </c>
      <c r="R1159" s="54">
        <f t="shared" si="698"/>
        <v>0</v>
      </c>
      <c r="S1159" s="54">
        <f t="shared" si="698"/>
        <v>0</v>
      </c>
      <c r="T1159" s="54">
        <f t="shared" si="698"/>
        <v>0</v>
      </c>
      <c r="U1159" s="54">
        <f t="shared" si="698"/>
        <v>0</v>
      </c>
      <c r="V1159" s="54"/>
      <c r="W1159" s="54"/>
      <c r="X1159" s="54">
        <f t="shared" si="698"/>
        <v>0</v>
      </c>
      <c r="Y1159" s="54">
        <f t="shared" si="698"/>
        <v>0</v>
      </c>
      <c r="Z1159" s="54">
        <f t="shared" si="698"/>
        <v>0</v>
      </c>
      <c r="AA1159" s="54">
        <f t="shared" si="698"/>
        <v>0</v>
      </c>
      <c r="AB1159" s="54">
        <f t="shared" si="698"/>
        <v>0</v>
      </c>
      <c r="AC1159" s="54">
        <f t="shared" si="698"/>
        <v>0</v>
      </c>
      <c r="AD1159" s="54">
        <f t="shared" si="698"/>
        <v>0</v>
      </c>
      <c r="AE1159" s="54">
        <f t="shared" si="698"/>
        <v>0</v>
      </c>
      <c r="AF1159" s="54">
        <f t="shared" si="698"/>
        <v>0</v>
      </c>
      <c r="AG1159" s="54">
        <f t="shared" si="698"/>
        <v>0</v>
      </c>
      <c r="AH1159" s="54">
        <f t="shared" si="698"/>
        <v>0</v>
      </c>
      <c r="AI1159" s="54">
        <f t="shared" si="698"/>
        <v>0</v>
      </c>
      <c r="AJ1159" s="54">
        <f t="shared" si="698"/>
        <v>0</v>
      </c>
      <c r="AK1159" s="54">
        <f t="shared" si="698"/>
        <v>0</v>
      </c>
      <c r="AL1159" s="54">
        <f t="shared" si="698"/>
        <v>0</v>
      </c>
      <c r="AM1159" s="54">
        <f t="shared" si="698"/>
        <v>0</v>
      </c>
      <c r="AN1159" s="54">
        <f t="shared" si="698"/>
        <v>0</v>
      </c>
      <c r="AO1159" s="54">
        <f t="shared" si="698"/>
        <v>0</v>
      </c>
      <c r="AP1159" s="54">
        <f t="shared" si="698"/>
        <v>0</v>
      </c>
      <c r="AQ1159" s="54">
        <f t="shared" si="698"/>
        <v>0</v>
      </c>
      <c r="AR1159" s="49">
        <f t="shared" si="666"/>
        <v>0</v>
      </c>
      <c r="AS1159" s="1"/>
      <c r="AT1159" s="46">
        <f>K1159/12</f>
        <v>0</v>
      </c>
      <c r="AU1159" s="46">
        <f>L1159/12</f>
        <v>0</v>
      </c>
      <c r="AV1159" s="46">
        <f>M1159/12</f>
        <v>0</v>
      </c>
      <c r="AW1159" s="46">
        <f>W1159/12</f>
        <v>0</v>
      </c>
      <c r="AX1159" s="46">
        <f>AD1159/12</f>
        <v>0</v>
      </c>
      <c r="AY1159" s="46">
        <f>AJ1159/12</f>
        <v>0</v>
      </c>
    </row>
    <row r="1160" spans="4:51" s="81" customFormat="1" ht="15.75" hidden="1">
      <c r="D1160" s="51"/>
      <c r="E1160" s="52" t="s">
        <v>24</v>
      </c>
      <c r="F1160" s="80"/>
      <c r="G1160" s="80"/>
      <c r="H1160" s="80"/>
      <c r="I1160" s="80"/>
      <c r="J1160" s="80"/>
      <c r="K1160" s="53">
        <f aca="true" t="shared" si="699" ref="K1160:AQ1160">ROUND((K1157*K$4/100),1)</f>
        <v>0</v>
      </c>
      <c r="L1160" s="54">
        <f t="shared" si="699"/>
        <v>0</v>
      </c>
      <c r="M1160" s="54"/>
      <c r="N1160" s="54">
        <f t="shared" si="699"/>
        <v>0</v>
      </c>
      <c r="O1160" s="54">
        <f t="shared" si="699"/>
        <v>0</v>
      </c>
      <c r="P1160" s="54">
        <f t="shared" si="699"/>
        <v>0</v>
      </c>
      <c r="Q1160" s="54">
        <f t="shared" si="699"/>
        <v>0</v>
      </c>
      <c r="R1160" s="54">
        <f t="shared" si="699"/>
        <v>0</v>
      </c>
      <c r="S1160" s="54">
        <f t="shared" si="699"/>
        <v>0</v>
      </c>
      <c r="T1160" s="54">
        <f t="shared" si="699"/>
        <v>0</v>
      </c>
      <c r="U1160" s="54">
        <f t="shared" si="699"/>
        <v>0</v>
      </c>
      <c r="V1160" s="54"/>
      <c r="W1160" s="54"/>
      <c r="X1160" s="54">
        <f t="shared" si="699"/>
        <v>0</v>
      </c>
      <c r="Y1160" s="54">
        <f t="shared" si="699"/>
        <v>0</v>
      </c>
      <c r="Z1160" s="54">
        <f t="shared" si="699"/>
        <v>0</v>
      </c>
      <c r="AA1160" s="54">
        <f t="shared" si="699"/>
        <v>0</v>
      </c>
      <c r="AB1160" s="54">
        <f t="shared" si="699"/>
        <v>0</v>
      </c>
      <c r="AC1160" s="54">
        <f t="shared" si="699"/>
        <v>0</v>
      </c>
      <c r="AD1160" s="54">
        <f t="shared" si="699"/>
        <v>0</v>
      </c>
      <c r="AE1160" s="54">
        <f t="shared" si="699"/>
        <v>0</v>
      </c>
      <c r="AF1160" s="54">
        <f t="shared" si="699"/>
        <v>0</v>
      </c>
      <c r="AG1160" s="54">
        <f t="shared" si="699"/>
        <v>0</v>
      </c>
      <c r="AH1160" s="54">
        <f t="shared" si="699"/>
        <v>0</v>
      </c>
      <c r="AI1160" s="54">
        <f t="shared" si="699"/>
        <v>0</v>
      </c>
      <c r="AJ1160" s="54">
        <f t="shared" si="699"/>
        <v>0</v>
      </c>
      <c r="AK1160" s="54">
        <f t="shared" si="699"/>
        <v>0</v>
      </c>
      <c r="AL1160" s="54">
        <f t="shared" si="699"/>
        <v>0</v>
      </c>
      <c r="AM1160" s="54">
        <f t="shared" si="699"/>
        <v>0</v>
      </c>
      <c r="AN1160" s="54">
        <f t="shared" si="699"/>
        <v>0</v>
      </c>
      <c r="AO1160" s="54">
        <f t="shared" si="699"/>
        <v>0</v>
      </c>
      <c r="AP1160" s="54">
        <f t="shared" si="699"/>
        <v>0</v>
      </c>
      <c r="AQ1160" s="54">
        <f t="shared" si="699"/>
        <v>0</v>
      </c>
      <c r="AR1160" s="49">
        <f t="shared" si="666"/>
        <v>0</v>
      </c>
      <c r="AS1160" s="1"/>
      <c r="AT1160" s="46">
        <f>K1160/12</f>
        <v>0</v>
      </c>
      <c r="AU1160" s="46">
        <f>L1160/12</f>
        <v>0</v>
      </c>
      <c r="AV1160" s="46">
        <f>M1160/12</f>
        <v>0</v>
      </c>
      <c r="AW1160" s="46">
        <f>W1160/12</f>
        <v>0</v>
      </c>
      <c r="AX1160" s="46">
        <f>AD1160/12</f>
        <v>0</v>
      </c>
      <c r="AY1160" s="46">
        <f>AJ1160/12</f>
        <v>0</v>
      </c>
    </row>
    <row r="1161" spans="4:51" s="81" customFormat="1" ht="15.75" hidden="1">
      <c r="D1161" s="51" t="s">
        <v>25</v>
      </c>
      <c r="E1161" s="52" t="s">
        <v>26</v>
      </c>
      <c r="F1161" s="80"/>
      <c r="G1161" s="80"/>
      <c r="H1161" s="80"/>
      <c r="I1161" s="80"/>
      <c r="J1161" s="80"/>
      <c r="K1161" s="53">
        <f aca="true" t="shared" si="700" ref="K1161:AQ1161">K1157-K1158-K1159-K1160</f>
        <v>0</v>
      </c>
      <c r="L1161" s="54">
        <f t="shared" si="700"/>
        <v>0</v>
      </c>
      <c r="M1161" s="54"/>
      <c r="N1161" s="54">
        <f t="shared" si="700"/>
        <v>0</v>
      </c>
      <c r="O1161" s="54">
        <f t="shared" si="700"/>
        <v>0</v>
      </c>
      <c r="P1161" s="54">
        <f t="shared" si="700"/>
        <v>0</v>
      </c>
      <c r="Q1161" s="54">
        <f t="shared" si="700"/>
        <v>0</v>
      </c>
      <c r="R1161" s="54">
        <f t="shared" si="700"/>
        <v>0</v>
      </c>
      <c r="S1161" s="54">
        <f t="shared" si="700"/>
        <v>0</v>
      </c>
      <c r="T1161" s="54">
        <f t="shared" si="700"/>
        <v>0</v>
      </c>
      <c r="U1161" s="54">
        <f t="shared" si="700"/>
        <v>0</v>
      </c>
      <c r="V1161" s="54"/>
      <c r="W1161" s="54"/>
      <c r="X1161" s="54">
        <f t="shared" si="700"/>
        <v>0</v>
      </c>
      <c r="Y1161" s="54">
        <f t="shared" si="700"/>
        <v>0</v>
      </c>
      <c r="Z1161" s="54">
        <f t="shared" si="700"/>
        <v>0</v>
      </c>
      <c r="AA1161" s="54">
        <f t="shared" si="700"/>
        <v>0</v>
      </c>
      <c r="AB1161" s="54">
        <f t="shared" si="700"/>
        <v>0</v>
      </c>
      <c r="AC1161" s="54">
        <f t="shared" si="700"/>
        <v>0</v>
      </c>
      <c r="AD1161" s="54">
        <f t="shared" si="700"/>
        <v>0</v>
      </c>
      <c r="AE1161" s="54">
        <f t="shared" si="700"/>
        <v>0</v>
      </c>
      <c r="AF1161" s="54">
        <f t="shared" si="700"/>
        <v>0</v>
      </c>
      <c r="AG1161" s="54">
        <f t="shared" si="700"/>
        <v>0</v>
      </c>
      <c r="AH1161" s="54">
        <f t="shared" si="700"/>
        <v>0</v>
      </c>
      <c r="AI1161" s="54">
        <f t="shared" si="700"/>
        <v>0</v>
      </c>
      <c r="AJ1161" s="54">
        <f t="shared" si="700"/>
        <v>0</v>
      </c>
      <c r="AK1161" s="54">
        <f t="shared" si="700"/>
        <v>0</v>
      </c>
      <c r="AL1161" s="54">
        <f t="shared" si="700"/>
        <v>0</v>
      </c>
      <c r="AM1161" s="54">
        <f t="shared" si="700"/>
        <v>0</v>
      </c>
      <c r="AN1161" s="54">
        <f t="shared" si="700"/>
        <v>0</v>
      </c>
      <c r="AO1161" s="54">
        <f t="shared" si="700"/>
        <v>0</v>
      </c>
      <c r="AP1161" s="54">
        <f t="shared" si="700"/>
        <v>0</v>
      </c>
      <c r="AQ1161" s="54">
        <f t="shared" si="700"/>
        <v>0</v>
      </c>
      <c r="AR1161" s="49">
        <f t="shared" si="666"/>
        <v>0</v>
      </c>
      <c r="AS1161" s="1"/>
      <c r="AT1161" s="46">
        <f>K1161/12</f>
        <v>0</v>
      </c>
      <c r="AU1161" s="46">
        <f>L1161/12</f>
        <v>0</v>
      </c>
      <c r="AV1161" s="46">
        <f>M1161/12</f>
        <v>0</v>
      </c>
      <c r="AW1161" s="46">
        <f>W1161/12</f>
        <v>0</v>
      </c>
      <c r="AX1161" s="46">
        <f>AD1161/12</f>
        <v>0</v>
      </c>
      <c r="AY1161" s="46">
        <f>AJ1161/12</f>
        <v>0</v>
      </c>
    </row>
    <row r="1162" spans="4:51" ht="15.75" hidden="1">
      <c r="D1162" s="41"/>
      <c r="E1162" s="49"/>
      <c r="F1162" s="80"/>
      <c r="G1162" s="80"/>
      <c r="H1162" s="80"/>
      <c r="I1162" s="80"/>
      <c r="J1162" s="80"/>
      <c r="K1162" s="60"/>
      <c r="L1162" s="61"/>
      <c r="M1162" s="61"/>
      <c r="N1162" s="61"/>
      <c r="O1162" s="61"/>
      <c r="P1162" s="61"/>
      <c r="Q1162" s="61"/>
      <c r="R1162" s="61"/>
      <c r="S1162" s="61"/>
      <c r="T1162" s="61"/>
      <c r="U1162" s="61"/>
      <c r="V1162" s="61"/>
      <c r="W1162" s="61"/>
      <c r="X1162" s="61"/>
      <c r="Y1162" s="61"/>
      <c r="Z1162" s="61"/>
      <c r="AA1162" s="61"/>
      <c r="AB1162" s="61"/>
      <c r="AC1162" s="61"/>
      <c r="AD1162" s="61"/>
      <c r="AE1162" s="61"/>
      <c r="AF1162" s="61"/>
      <c r="AG1162" s="61"/>
      <c r="AH1162" s="61"/>
      <c r="AI1162" s="61"/>
      <c r="AJ1162" s="61"/>
      <c r="AK1162" s="61"/>
      <c r="AL1162" s="61"/>
      <c r="AM1162" s="61"/>
      <c r="AN1162" s="61"/>
      <c r="AO1162" s="61"/>
      <c r="AP1162" s="61"/>
      <c r="AQ1162" s="61"/>
      <c r="AR1162" s="49">
        <f t="shared" si="666"/>
        <v>0</v>
      </c>
      <c r="AT1162" s="46">
        <f>K1162/12</f>
        <v>0</v>
      </c>
      <c r="AU1162" s="46">
        <f>L1162/12</f>
        <v>0</v>
      </c>
      <c r="AV1162" s="46">
        <f>M1162/12</f>
        <v>0</v>
      </c>
      <c r="AW1162" s="46">
        <f>W1162/12</f>
        <v>0</v>
      </c>
      <c r="AX1162" s="46">
        <f>AD1162/12</f>
        <v>0</v>
      </c>
      <c r="AY1162" s="46">
        <f>AJ1162/12</f>
        <v>0</v>
      </c>
    </row>
    <row r="1163" spans="4:51" ht="15.75" hidden="1">
      <c r="D1163" s="41"/>
      <c r="E1163" s="49"/>
      <c r="F1163" s="49"/>
      <c r="G1163" s="49"/>
      <c r="H1163" s="49"/>
      <c r="I1163" s="49"/>
      <c r="J1163" s="49"/>
      <c r="K1163" s="60"/>
      <c r="L1163" s="61"/>
      <c r="M1163" s="61"/>
      <c r="N1163" s="61"/>
      <c r="O1163" s="61"/>
      <c r="P1163" s="61"/>
      <c r="Q1163" s="61"/>
      <c r="R1163" s="61"/>
      <c r="S1163" s="61"/>
      <c r="T1163" s="61"/>
      <c r="U1163" s="61"/>
      <c r="V1163" s="61"/>
      <c r="W1163" s="61"/>
      <c r="X1163" s="61"/>
      <c r="Y1163" s="61"/>
      <c r="Z1163" s="61"/>
      <c r="AA1163" s="61"/>
      <c r="AB1163" s="61"/>
      <c r="AC1163" s="61"/>
      <c r="AD1163" s="61"/>
      <c r="AE1163" s="61"/>
      <c r="AF1163" s="61"/>
      <c r="AG1163" s="61"/>
      <c r="AH1163" s="61"/>
      <c r="AI1163" s="61"/>
      <c r="AJ1163" s="61"/>
      <c r="AK1163" s="61"/>
      <c r="AL1163" s="61"/>
      <c r="AM1163" s="61"/>
      <c r="AN1163" s="61"/>
      <c r="AO1163" s="61"/>
      <c r="AP1163" s="61"/>
      <c r="AQ1163" s="61"/>
      <c r="AR1163" s="49">
        <f t="shared" si="666"/>
        <v>0</v>
      </c>
      <c r="AT1163" s="46">
        <f>K1163/12</f>
        <v>0</v>
      </c>
      <c r="AU1163" s="46">
        <f>L1163/12</f>
        <v>0</v>
      </c>
      <c r="AV1163" s="46">
        <f>M1163/12</f>
        <v>0</v>
      </c>
      <c r="AW1163" s="46">
        <f>W1163/12</f>
        <v>0</v>
      </c>
      <c r="AX1163" s="46">
        <f>AD1163/12</f>
        <v>0</v>
      </c>
      <c r="AY1163" s="46">
        <f>AJ1163/12</f>
        <v>0</v>
      </c>
    </row>
    <row r="1164" spans="4:51" ht="94.5">
      <c r="D1164" s="65">
        <v>70761</v>
      </c>
      <c r="E1164" s="48" t="s">
        <v>183</v>
      </c>
      <c r="F1164" s="49"/>
      <c r="G1164" s="49"/>
      <c r="H1164" s="49"/>
      <c r="I1164" s="49"/>
      <c r="J1164" s="49"/>
      <c r="K1164" s="50">
        <v>3137.6</v>
      </c>
      <c r="L1164" s="49">
        <v>541.2</v>
      </c>
      <c r="M1164" s="49">
        <v>330</v>
      </c>
      <c r="N1164" s="49"/>
      <c r="O1164" s="49"/>
      <c r="P1164" s="49"/>
      <c r="Q1164" s="49"/>
      <c r="R1164" s="49"/>
      <c r="S1164" s="49"/>
      <c r="T1164" s="49"/>
      <c r="U1164" s="49"/>
      <c r="V1164" s="49"/>
      <c r="W1164" s="49">
        <v>120</v>
      </c>
      <c r="X1164" s="49"/>
      <c r="Y1164" s="49"/>
      <c r="Z1164" s="49"/>
      <c r="AA1164" s="49"/>
      <c r="AB1164" s="49"/>
      <c r="AC1164" s="49"/>
      <c r="AD1164" s="49">
        <v>100</v>
      </c>
      <c r="AE1164" s="49"/>
      <c r="AF1164" s="49"/>
      <c r="AG1164" s="49"/>
      <c r="AH1164" s="49"/>
      <c r="AI1164" s="49"/>
      <c r="AJ1164" s="49"/>
      <c r="AK1164" s="49"/>
      <c r="AL1164" s="49"/>
      <c r="AM1164" s="49"/>
      <c r="AN1164" s="49"/>
      <c r="AO1164" s="49"/>
      <c r="AP1164" s="49">
        <v>0</v>
      </c>
      <c r="AQ1164" s="49">
        <v>0</v>
      </c>
      <c r="AR1164" s="49">
        <f t="shared" si="666"/>
        <v>4228.8</v>
      </c>
      <c r="AS1164" s="68"/>
      <c r="AT1164" s="46">
        <f>K1164/12</f>
        <v>261.46666666666664</v>
      </c>
      <c r="AU1164" s="46">
        <f>L1164/12</f>
        <v>45.1</v>
      </c>
      <c r="AV1164" s="46">
        <f>M1164/12</f>
        <v>27.5</v>
      </c>
      <c r="AW1164" s="46">
        <f>W1164/12</f>
        <v>10</v>
      </c>
      <c r="AX1164" s="46">
        <f>AD1164/12</f>
        <v>8.333333333333334</v>
      </c>
      <c r="AY1164" s="46"/>
    </row>
    <row r="1165" spans="4:51" s="79" customFormat="1" ht="15.75" hidden="1">
      <c r="D1165" s="51"/>
      <c r="E1165" s="52" t="s">
        <v>22</v>
      </c>
      <c r="F1165" s="80"/>
      <c r="G1165" s="80"/>
      <c r="H1165" s="80"/>
      <c r="I1165" s="80"/>
      <c r="J1165" s="80"/>
      <c r="K1165" s="53">
        <f>ROUND((K1164*K$2/100),1)</f>
        <v>658.9</v>
      </c>
      <c r="L1165" s="53">
        <f>ROUND((L1164*L$2/100),1)</f>
        <v>110.4</v>
      </c>
      <c r="M1165" s="53"/>
      <c r="N1165" s="53">
        <f>ROUND((N1164*N$2/100),1)</f>
        <v>0</v>
      </c>
      <c r="O1165" s="53">
        <f>ROUND((O1164*O$2/100),1)</f>
        <v>0</v>
      </c>
      <c r="P1165" s="53">
        <f>ROUND((P1164*P$2/100),1)</f>
        <v>0</v>
      </c>
      <c r="Q1165" s="54">
        <f aca="true" t="shared" si="701" ref="Q1165:AQ1165">ROUND((Q1164*Q$2/100),1)</f>
        <v>0</v>
      </c>
      <c r="R1165" s="53">
        <f t="shared" si="701"/>
        <v>0</v>
      </c>
      <c r="S1165" s="54">
        <f t="shared" si="701"/>
        <v>0</v>
      </c>
      <c r="T1165" s="53">
        <f t="shared" si="701"/>
        <v>0</v>
      </c>
      <c r="U1165" s="53">
        <f t="shared" si="701"/>
        <v>0</v>
      </c>
      <c r="V1165" s="53"/>
      <c r="W1165" s="53"/>
      <c r="X1165" s="54">
        <f t="shared" si="701"/>
        <v>0</v>
      </c>
      <c r="Y1165" s="53">
        <f t="shared" si="701"/>
        <v>0</v>
      </c>
      <c r="Z1165" s="54">
        <f t="shared" si="701"/>
        <v>0</v>
      </c>
      <c r="AA1165" s="54">
        <f t="shared" si="701"/>
        <v>0</v>
      </c>
      <c r="AB1165" s="54">
        <f t="shared" si="701"/>
        <v>0</v>
      </c>
      <c r="AC1165" s="54">
        <f t="shared" si="701"/>
        <v>0</v>
      </c>
      <c r="AD1165" s="53">
        <f t="shared" si="701"/>
        <v>51.9</v>
      </c>
      <c r="AE1165" s="54">
        <f t="shared" si="701"/>
        <v>0</v>
      </c>
      <c r="AF1165" s="54">
        <f t="shared" si="701"/>
        <v>0</v>
      </c>
      <c r="AG1165" s="54">
        <f t="shared" si="701"/>
        <v>0</v>
      </c>
      <c r="AH1165" s="54">
        <f t="shared" si="701"/>
        <v>0</v>
      </c>
      <c r="AI1165" s="54">
        <f t="shared" si="701"/>
        <v>0</v>
      </c>
      <c r="AJ1165" s="54"/>
      <c r="AK1165" s="54"/>
      <c r="AL1165" s="54"/>
      <c r="AM1165" s="54"/>
      <c r="AN1165" s="54"/>
      <c r="AO1165" s="54"/>
      <c r="AP1165" s="54">
        <f t="shared" si="701"/>
        <v>0</v>
      </c>
      <c r="AQ1165" s="54">
        <f t="shared" si="701"/>
        <v>0</v>
      </c>
      <c r="AR1165" s="49">
        <f t="shared" si="666"/>
        <v>821.1999999999999</v>
      </c>
      <c r="AS1165" s="1" t="b">
        <f>SUM(K1164:AQ1164)=AR1164</f>
        <v>1</v>
      </c>
      <c r="AT1165" s="46"/>
      <c r="AU1165" s="46"/>
      <c r="AV1165" s="46"/>
      <c r="AW1165" s="46"/>
      <c r="AX1165" s="46"/>
      <c r="AY1165" s="46"/>
    </row>
    <row r="1166" spans="4:51" s="79" customFormat="1" ht="15.75" hidden="1">
      <c r="D1166" s="51"/>
      <c r="E1166" s="52" t="s">
        <v>23</v>
      </c>
      <c r="F1166" s="80"/>
      <c r="G1166" s="80"/>
      <c r="H1166" s="80"/>
      <c r="I1166" s="80"/>
      <c r="J1166" s="80"/>
      <c r="K1166" s="53">
        <f>ROUND((K1164*K$3/100),1)</f>
        <v>1010.3</v>
      </c>
      <c r="L1166" s="53">
        <f>ROUND((L1164*L$3/100),1)</f>
        <v>188.3</v>
      </c>
      <c r="M1166" s="53"/>
      <c r="N1166" s="53">
        <f>ROUND((N1164*N$3/100),1)</f>
        <v>0</v>
      </c>
      <c r="O1166" s="53">
        <f>ROUND((O1164*O$3/100),1)</f>
        <v>0</v>
      </c>
      <c r="P1166" s="53">
        <f>ROUND((P1164*P$3/100),1)</f>
        <v>0</v>
      </c>
      <c r="Q1166" s="54">
        <f aca="true" t="shared" si="702" ref="Q1166:AQ1166">ROUND((Q1164*Q$3/100),1)</f>
        <v>0</v>
      </c>
      <c r="R1166" s="53">
        <f t="shared" si="702"/>
        <v>0</v>
      </c>
      <c r="S1166" s="54">
        <f t="shared" si="702"/>
        <v>0</v>
      </c>
      <c r="T1166" s="53">
        <f t="shared" si="702"/>
        <v>0</v>
      </c>
      <c r="U1166" s="53">
        <f t="shared" si="702"/>
        <v>0</v>
      </c>
      <c r="V1166" s="53"/>
      <c r="W1166" s="53"/>
      <c r="X1166" s="54">
        <f t="shared" si="702"/>
        <v>0</v>
      </c>
      <c r="Y1166" s="53">
        <f t="shared" si="702"/>
        <v>0</v>
      </c>
      <c r="Z1166" s="54">
        <f t="shared" si="702"/>
        <v>0</v>
      </c>
      <c r="AA1166" s="54">
        <f t="shared" si="702"/>
        <v>0</v>
      </c>
      <c r="AB1166" s="54">
        <f t="shared" si="702"/>
        <v>0</v>
      </c>
      <c r="AC1166" s="54">
        <f t="shared" si="702"/>
        <v>0</v>
      </c>
      <c r="AD1166" s="53">
        <f t="shared" si="702"/>
        <v>17.2</v>
      </c>
      <c r="AE1166" s="54">
        <f t="shared" si="702"/>
        <v>0</v>
      </c>
      <c r="AF1166" s="54">
        <f t="shared" si="702"/>
        <v>0</v>
      </c>
      <c r="AG1166" s="54">
        <f t="shared" si="702"/>
        <v>0</v>
      </c>
      <c r="AH1166" s="54">
        <f t="shared" si="702"/>
        <v>0</v>
      </c>
      <c r="AI1166" s="54">
        <f t="shared" si="702"/>
        <v>0</v>
      </c>
      <c r="AJ1166" s="54"/>
      <c r="AK1166" s="54"/>
      <c r="AL1166" s="54"/>
      <c r="AM1166" s="54"/>
      <c r="AN1166" s="54"/>
      <c r="AO1166" s="54"/>
      <c r="AP1166" s="54">
        <f t="shared" si="702"/>
        <v>0</v>
      </c>
      <c r="AQ1166" s="54">
        <f t="shared" si="702"/>
        <v>0</v>
      </c>
      <c r="AR1166" s="49">
        <f t="shared" si="666"/>
        <v>1215.8</v>
      </c>
      <c r="AS1166" s="1"/>
      <c r="AT1166" s="46"/>
      <c r="AU1166" s="46"/>
      <c r="AV1166" s="46"/>
      <c r="AW1166" s="46"/>
      <c r="AX1166" s="46"/>
      <c r="AY1166" s="46"/>
    </row>
    <row r="1167" spans="4:51" s="79" customFormat="1" ht="15.75" hidden="1">
      <c r="D1167" s="51"/>
      <c r="E1167" s="52" t="s">
        <v>24</v>
      </c>
      <c r="F1167" s="80"/>
      <c r="G1167" s="80"/>
      <c r="H1167" s="80"/>
      <c r="I1167" s="80"/>
      <c r="J1167" s="80"/>
      <c r="K1167" s="53">
        <f>ROUND((K1164*K$4/100),1)</f>
        <v>599.3</v>
      </c>
      <c r="L1167" s="53">
        <f>ROUND((L1164*L$4/100),1)</f>
        <v>100.1</v>
      </c>
      <c r="M1167" s="53"/>
      <c r="N1167" s="53">
        <f>ROUND((N1164*N$4/100),1)</f>
        <v>0</v>
      </c>
      <c r="O1167" s="53">
        <f>ROUND((O1164*O$4/100),1)</f>
        <v>0</v>
      </c>
      <c r="P1167" s="53">
        <f>ROUND((P1164*P$4/100),1)</f>
        <v>0</v>
      </c>
      <c r="Q1167" s="54">
        <f aca="true" t="shared" si="703" ref="Q1167:AQ1167">ROUND((Q1164*Q$4/100),1)</f>
        <v>0</v>
      </c>
      <c r="R1167" s="53">
        <f t="shared" si="703"/>
        <v>0</v>
      </c>
      <c r="S1167" s="54">
        <f t="shared" si="703"/>
        <v>0</v>
      </c>
      <c r="T1167" s="53">
        <f t="shared" si="703"/>
        <v>0</v>
      </c>
      <c r="U1167" s="53">
        <f t="shared" si="703"/>
        <v>0</v>
      </c>
      <c r="V1167" s="53"/>
      <c r="W1167" s="53"/>
      <c r="X1167" s="54">
        <f t="shared" si="703"/>
        <v>0</v>
      </c>
      <c r="Y1167" s="53">
        <f t="shared" si="703"/>
        <v>0</v>
      </c>
      <c r="Z1167" s="54">
        <f t="shared" si="703"/>
        <v>0</v>
      </c>
      <c r="AA1167" s="54">
        <f t="shared" si="703"/>
        <v>0</v>
      </c>
      <c r="AB1167" s="54">
        <f t="shared" si="703"/>
        <v>0</v>
      </c>
      <c r="AC1167" s="54">
        <f t="shared" si="703"/>
        <v>0</v>
      </c>
      <c r="AD1167" s="53">
        <f t="shared" si="703"/>
        <v>10.1</v>
      </c>
      <c r="AE1167" s="54">
        <f t="shared" si="703"/>
        <v>0</v>
      </c>
      <c r="AF1167" s="54">
        <f t="shared" si="703"/>
        <v>0</v>
      </c>
      <c r="AG1167" s="54">
        <f t="shared" si="703"/>
        <v>0</v>
      </c>
      <c r="AH1167" s="54">
        <f t="shared" si="703"/>
        <v>0</v>
      </c>
      <c r="AI1167" s="54">
        <f t="shared" si="703"/>
        <v>0</v>
      </c>
      <c r="AJ1167" s="54"/>
      <c r="AK1167" s="54"/>
      <c r="AL1167" s="54"/>
      <c r="AM1167" s="54"/>
      <c r="AN1167" s="54"/>
      <c r="AO1167" s="54"/>
      <c r="AP1167" s="54">
        <f t="shared" si="703"/>
        <v>0</v>
      </c>
      <c r="AQ1167" s="54">
        <f t="shared" si="703"/>
        <v>0</v>
      </c>
      <c r="AR1167" s="49">
        <f t="shared" si="666"/>
        <v>709.5</v>
      </c>
      <c r="AS1167" s="1"/>
      <c r="AT1167" s="46"/>
      <c r="AU1167" s="46"/>
      <c r="AV1167" s="46"/>
      <c r="AW1167" s="46"/>
      <c r="AX1167" s="46"/>
      <c r="AY1167" s="46"/>
    </row>
    <row r="1168" spans="4:51" s="79" customFormat="1" ht="15.75" hidden="1">
      <c r="D1168" s="51"/>
      <c r="E1168" s="52" t="s">
        <v>26</v>
      </c>
      <c r="F1168" s="80"/>
      <c r="G1168" s="80"/>
      <c r="H1168" s="80"/>
      <c r="I1168" s="80"/>
      <c r="J1168" s="80"/>
      <c r="K1168" s="53">
        <f>K1164-K1165-K1166-K1167</f>
        <v>869.0999999999999</v>
      </c>
      <c r="L1168" s="53">
        <f>L1164-L1165-L1166-L1167</f>
        <v>142.40000000000006</v>
      </c>
      <c r="M1168" s="53"/>
      <c r="N1168" s="53">
        <f>N1164-N1165-N1166-N1167</f>
        <v>0</v>
      </c>
      <c r="O1168" s="53">
        <f>O1164-O1165-O1166-O1167</f>
        <v>0</v>
      </c>
      <c r="P1168" s="53">
        <f>P1164-P1165-P1166-P1167</f>
        <v>0</v>
      </c>
      <c r="Q1168" s="54">
        <f aca="true" t="shared" si="704" ref="Q1168:AQ1168">Q1164-Q1165-Q1166-Q1167</f>
        <v>0</v>
      </c>
      <c r="R1168" s="53">
        <f t="shared" si="704"/>
        <v>0</v>
      </c>
      <c r="S1168" s="54">
        <f t="shared" si="704"/>
        <v>0</v>
      </c>
      <c r="T1168" s="53">
        <f t="shared" si="704"/>
        <v>0</v>
      </c>
      <c r="U1168" s="53">
        <f t="shared" si="704"/>
        <v>0</v>
      </c>
      <c r="V1168" s="53"/>
      <c r="W1168" s="53"/>
      <c r="X1168" s="54">
        <f t="shared" si="704"/>
        <v>0</v>
      </c>
      <c r="Y1168" s="53">
        <f t="shared" si="704"/>
        <v>0</v>
      </c>
      <c r="Z1168" s="54">
        <f t="shared" si="704"/>
        <v>0</v>
      </c>
      <c r="AA1168" s="54">
        <f t="shared" si="704"/>
        <v>0</v>
      </c>
      <c r="AB1168" s="54">
        <f t="shared" si="704"/>
        <v>0</v>
      </c>
      <c r="AC1168" s="54">
        <f t="shared" si="704"/>
        <v>0</v>
      </c>
      <c r="AD1168" s="53">
        <f t="shared" si="704"/>
        <v>20.800000000000004</v>
      </c>
      <c r="AE1168" s="54">
        <f t="shared" si="704"/>
        <v>0</v>
      </c>
      <c r="AF1168" s="54">
        <f t="shared" si="704"/>
        <v>0</v>
      </c>
      <c r="AG1168" s="54">
        <f t="shared" si="704"/>
        <v>0</v>
      </c>
      <c r="AH1168" s="54">
        <f t="shared" si="704"/>
        <v>0</v>
      </c>
      <c r="AI1168" s="54">
        <f t="shared" si="704"/>
        <v>0</v>
      </c>
      <c r="AJ1168" s="54"/>
      <c r="AK1168" s="54"/>
      <c r="AL1168" s="54"/>
      <c r="AM1168" s="54"/>
      <c r="AN1168" s="54"/>
      <c r="AO1168" s="54"/>
      <c r="AP1168" s="54">
        <f t="shared" si="704"/>
        <v>0</v>
      </c>
      <c r="AQ1168" s="54">
        <f t="shared" si="704"/>
        <v>0</v>
      </c>
      <c r="AR1168" s="49">
        <f t="shared" si="666"/>
        <v>1032.3</v>
      </c>
      <c r="AS1168" s="1"/>
      <c r="AT1168" s="46"/>
      <c r="AU1168" s="46"/>
      <c r="AV1168" s="46"/>
      <c r="AW1168" s="46"/>
      <c r="AX1168" s="46"/>
      <c r="AY1168" s="46"/>
    </row>
    <row r="1169" spans="4:51" ht="15.75" hidden="1">
      <c r="D1169" s="41"/>
      <c r="E1169" s="49"/>
      <c r="F1169" s="58"/>
      <c r="G1169" s="58"/>
      <c r="H1169" s="58"/>
      <c r="I1169" s="58"/>
      <c r="J1169" s="58"/>
      <c r="K1169" s="55"/>
      <c r="L1169" s="56"/>
      <c r="M1169" s="56"/>
      <c r="N1169" s="56"/>
      <c r="O1169" s="56"/>
      <c r="P1169" s="56"/>
      <c r="Q1169" s="56"/>
      <c r="R1169" s="56"/>
      <c r="S1169" s="56"/>
      <c r="T1169" s="56"/>
      <c r="U1169" s="56"/>
      <c r="V1169" s="56"/>
      <c r="W1169" s="56"/>
      <c r="X1169" s="56"/>
      <c r="Y1169" s="56"/>
      <c r="Z1169" s="56"/>
      <c r="AA1169" s="56"/>
      <c r="AB1169" s="56"/>
      <c r="AC1169" s="56"/>
      <c r="AD1169" s="56"/>
      <c r="AE1169" s="56"/>
      <c r="AF1169" s="56"/>
      <c r="AG1169" s="56"/>
      <c r="AH1169" s="56"/>
      <c r="AI1169" s="56"/>
      <c r="AJ1169" s="56"/>
      <c r="AK1169" s="56"/>
      <c r="AL1169" s="56"/>
      <c r="AM1169" s="56"/>
      <c r="AN1169" s="56"/>
      <c r="AO1169" s="56"/>
      <c r="AP1169" s="56"/>
      <c r="AQ1169" s="56"/>
      <c r="AR1169" s="49">
        <f t="shared" si="666"/>
        <v>0</v>
      </c>
      <c r="AT1169" s="46"/>
      <c r="AU1169" s="46"/>
      <c r="AV1169" s="46"/>
      <c r="AW1169" s="46"/>
      <c r="AX1169" s="46"/>
      <c r="AY1169" s="46"/>
    </row>
    <row r="1170" spans="4:51" ht="15" customHeight="1" hidden="1">
      <c r="D1170" s="41"/>
      <c r="E1170" s="49"/>
      <c r="F1170" s="58"/>
      <c r="G1170" s="58"/>
      <c r="H1170" s="58"/>
      <c r="I1170" s="58"/>
      <c r="J1170" s="58"/>
      <c r="K1170" s="55"/>
      <c r="L1170" s="56"/>
      <c r="M1170" s="56"/>
      <c r="N1170" s="56"/>
      <c r="O1170" s="56"/>
      <c r="P1170" s="56"/>
      <c r="Q1170" s="56"/>
      <c r="R1170" s="56"/>
      <c r="S1170" s="56"/>
      <c r="T1170" s="56"/>
      <c r="U1170" s="56"/>
      <c r="V1170" s="56"/>
      <c r="W1170" s="56"/>
      <c r="X1170" s="56"/>
      <c r="Y1170" s="56"/>
      <c r="Z1170" s="56"/>
      <c r="AA1170" s="56"/>
      <c r="AB1170" s="56"/>
      <c r="AC1170" s="56"/>
      <c r="AD1170" s="56"/>
      <c r="AE1170" s="56"/>
      <c r="AF1170" s="56"/>
      <c r="AG1170" s="56"/>
      <c r="AH1170" s="56"/>
      <c r="AI1170" s="56"/>
      <c r="AJ1170" s="56"/>
      <c r="AK1170" s="56"/>
      <c r="AL1170" s="56"/>
      <c r="AM1170" s="56"/>
      <c r="AN1170" s="56"/>
      <c r="AO1170" s="56"/>
      <c r="AP1170" s="56"/>
      <c r="AQ1170" s="56"/>
      <c r="AR1170" s="49">
        <f t="shared" si="666"/>
        <v>0</v>
      </c>
      <c r="AT1170" s="46"/>
      <c r="AU1170" s="46"/>
      <c r="AV1170" s="46"/>
      <c r="AW1170" s="46"/>
      <c r="AX1170" s="46"/>
      <c r="AY1170" s="46"/>
    </row>
    <row r="1171" spans="4:51" ht="47.25" hidden="1">
      <c r="D1171" s="57">
        <v>70732</v>
      </c>
      <c r="E1171" s="63" t="s">
        <v>184</v>
      </c>
      <c r="F1171" s="49"/>
      <c r="G1171" s="49"/>
      <c r="H1171" s="49"/>
      <c r="I1171" s="49"/>
      <c r="J1171" s="49"/>
      <c r="K1171" s="50"/>
      <c r="L1171" s="49"/>
      <c r="M1171" s="49"/>
      <c r="N1171" s="49"/>
      <c r="O1171" s="49"/>
      <c r="P1171" s="49"/>
      <c r="Q1171" s="49">
        <v>0</v>
      </c>
      <c r="R1171" s="49"/>
      <c r="S1171" s="49">
        <v>0</v>
      </c>
      <c r="T1171" s="49"/>
      <c r="U1171" s="49"/>
      <c r="V1171" s="49"/>
      <c r="W1171" s="49"/>
      <c r="X1171" s="49"/>
      <c r="Y1171" s="49"/>
      <c r="Z1171" s="49"/>
      <c r="AA1171" s="49"/>
      <c r="AB1171" s="49"/>
      <c r="AC1171" s="49"/>
      <c r="AD1171" s="49"/>
      <c r="AE1171" s="49"/>
      <c r="AF1171" s="49"/>
      <c r="AG1171" s="49"/>
      <c r="AH1171" s="49"/>
      <c r="AI1171" s="49"/>
      <c r="AJ1171" s="49"/>
      <c r="AK1171" s="49"/>
      <c r="AL1171" s="49"/>
      <c r="AM1171" s="49"/>
      <c r="AN1171" s="49"/>
      <c r="AO1171" s="49"/>
      <c r="AP1171" s="49">
        <v>0</v>
      </c>
      <c r="AQ1171" s="49">
        <v>0</v>
      </c>
      <c r="AR1171" s="49">
        <f t="shared" si="666"/>
        <v>0</v>
      </c>
      <c r="AS1171" s="1"/>
      <c r="AT1171" s="46"/>
      <c r="AU1171" s="46"/>
      <c r="AV1171" s="46"/>
      <c r="AW1171" s="46"/>
      <c r="AX1171" s="46"/>
      <c r="AY1171" s="46"/>
    </row>
    <row r="1172" spans="4:51" s="1" customFormat="1" ht="15.75" hidden="1">
      <c r="D1172" s="51"/>
      <c r="E1172" s="52" t="s">
        <v>22</v>
      </c>
      <c r="F1172" s="49"/>
      <c r="G1172" s="49"/>
      <c r="H1172" s="49"/>
      <c r="I1172" s="49"/>
      <c r="J1172" s="49"/>
      <c r="K1172" s="53">
        <f>ROUND((K1171*K$2/100),1)</f>
        <v>0</v>
      </c>
      <c r="L1172" s="53">
        <f>ROUND((L1171*L$2/100),1)</f>
        <v>0</v>
      </c>
      <c r="M1172" s="53"/>
      <c r="N1172" s="53">
        <f>ROUND((N1171*N$2/100),1)</f>
        <v>0</v>
      </c>
      <c r="O1172" s="53">
        <f>ROUND((O1171*O$2/100),1)</f>
        <v>0</v>
      </c>
      <c r="P1172" s="54">
        <f aca="true" t="shared" si="705" ref="P1172:AQ1172">ROUND((P1171*P$2/100),1)</f>
        <v>0</v>
      </c>
      <c r="Q1172" s="54">
        <f t="shared" si="705"/>
        <v>0</v>
      </c>
      <c r="R1172" s="53">
        <f t="shared" si="705"/>
        <v>0</v>
      </c>
      <c r="S1172" s="54">
        <f t="shared" si="705"/>
        <v>0</v>
      </c>
      <c r="T1172" s="53">
        <f t="shared" si="705"/>
        <v>0</v>
      </c>
      <c r="U1172" s="53">
        <f t="shared" si="705"/>
        <v>0</v>
      </c>
      <c r="V1172" s="53"/>
      <c r="W1172" s="53"/>
      <c r="X1172" s="54">
        <f t="shared" si="705"/>
        <v>0</v>
      </c>
      <c r="Y1172" s="54">
        <f t="shared" si="705"/>
        <v>0</v>
      </c>
      <c r="Z1172" s="54">
        <f t="shared" si="705"/>
        <v>0</v>
      </c>
      <c r="AA1172" s="54">
        <f t="shared" si="705"/>
        <v>0</v>
      </c>
      <c r="AB1172" s="54">
        <f t="shared" si="705"/>
        <v>0</v>
      </c>
      <c r="AC1172" s="54">
        <f t="shared" si="705"/>
        <v>0</v>
      </c>
      <c r="AD1172" s="53">
        <f t="shared" si="705"/>
        <v>0</v>
      </c>
      <c r="AE1172" s="54">
        <f t="shared" si="705"/>
        <v>0</v>
      </c>
      <c r="AF1172" s="54">
        <f t="shared" si="705"/>
        <v>0</v>
      </c>
      <c r="AG1172" s="54">
        <f t="shared" si="705"/>
        <v>0</v>
      </c>
      <c r="AH1172" s="54">
        <f t="shared" si="705"/>
        <v>0</v>
      </c>
      <c r="AI1172" s="54">
        <f t="shared" si="705"/>
        <v>0</v>
      </c>
      <c r="AJ1172" s="54"/>
      <c r="AK1172" s="54"/>
      <c r="AL1172" s="54"/>
      <c r="AM1172" s="54"/>
      <c r="AN1172" s="54"/>
      <c r="AO1172" s="54"/>
      <c r="AP1172" s="54">
        <f t="shared" si="705"/>
        <v>0</v>
      </c>
      <c r="AQ1172" s="54">
        <f t="shared" si="705"/>
        <v>0</v>
      </c>
      <c r="AR1172" s="49">
        <f t="shared" si="666"/>
        <v>0</v>
      </c>
      <c r="AS1172" s="1" t="b">
        <f>SUM(K1171:AQ1171)=AR1171</f>
        <v>1</v>
      </c>
      <c r="AT1172" s="46"/>
      <c r="AU1172" s="46"/>
      <c r="AV1172" s="46"/>
      <c r="AW1172" s="46"/>
      <c r="AX1172" s="46"/>
      <c r="AY1172" s="46"/>
    </row>
    <row r="1173" spans="4:51" s="1" customFormat="1" ht="15.75" hidden="1">
      <c r="D1173" s="51"/>
      <c r="E1173" s="52" t="s">
        <v>23</v>
      </c>
      <c r="F1173" s="49"/>
      <c r="G1173" s="49"/>
      <c r="H1173" s="49"/>
      <c r="I1173" s="49"/>
      <c r="J1173" s="49"/>
      <c r="K1173" s="53">
        <f>ROUND((K1171*K$3/100),1)</f>
        <v>0</v>
      </c>
      <c r="L1173" s="53">
        <f>ROUND((L1171*L$3/100),1)</f>
        <v>0</v>
      </c>
      <c r="M1173" s="53"/>
      <c r="N1173" s="53">
        <f>ROUND((N1171*N$3/100),1)</f>
        <v>0</v>
      </c>
      <c r="O1173" s="53">
        <f>ROUND((O1171*O$3/100),1)</f>
        <v>0</v>
      </c>
      <c r="P1173" s="54">
        <f aca="true" t="shared" si="706" ref="P1173:AQ1173">ROUND((P1171*P$3/100),1)</f>
        <v>0</v>
      </c>
      <c r="Q1173" s="54">
        <f t="shared" si="706"/>
        <v>0</v>
      </c>
      <c r="R1173" s="53">
        <f t="shared" si="706"/>
        <v>0</v>
      </c>
      <c r="S1173" s="54">
        <f t="shared" si="706"/>
        <v>0</v>
      </c>
      <c r="T1173" s="53">
        <f t="shared" si="706"/>
        <v>0</v>
      </c>
      <c r="U1173" s="53">
        <f t="shared" si="706"/>
        <v>0</v>
      </c>
      <c r="V1173" s="53"/>
      <c r="W1173" s="53"/>
      <c r="X1173" s="54">
        <f t="shared" si="706"/>
        <v>0</v>
      </c>
      <c r="Y1173" s="54">
        <f t="shared" si="706"/>
        <v>0</v>
      </c>
      <c r="Z1173" s="54">
        <f t="shared" si="706"/>
        <v>0</v>
      </c>
      <c r="AA1173" s="54">
        <f t="shared" si="706"/>
        <v>0</v>
      </c>
      <c r="AB1173" s="54">
        <f t="shared" si="706"/>
        <v>0</v>
      </c>
      <c r="AC1173" s="54">
        <f t="shared" si="706"/>
        <v>0</v>
      </c>
      <c r="AD1173" s="53">
        <f t="shared" si="706"/>
        <v>0</v>
      </c>
      <c r="AE1173" s="54">
        <f t="shared" si="706"/>
        <v>0</v>
      </c>
      <c r="AF1173" s="54">
        <f t="shared" si="706"/>
        <v>0</v>
      </c>
      <c r="AG1173" s="54">
        <f t="shared" si="706"/>
        <v>0</v>
      </c>
      <c r="AH1173" s="54">
        <f t="shared" si="706"/>
        <v>0</v>
      </c>
      <c r="AI1173" s="54">
        <f t="shared" si="706"/>
        <v>0</v>
      </c>
      <c r="AJ1173" s="54"/>
      <c r="AK1173" s="54"/>
      <c r="AL1173" s="54"/>
      <c r="AM1173" s="54"/>
      <c r="AN1173" s="54"/>
      <c r="AO1173" s="54"/>
      <c r="AP1173" s="54">
        <f t="shared" si="706"/>
        <v>0</v>
      </c>
      <c r="AQ1173" s="54">
        <f t="shared" si="706"/>
        <v>0</v>
      </c>
      <c r="AR1173" s="49">
        <f t="shared" si="666"/>
        <v>0</v>
      </c>
      <c r="AT1173" s="46"/>
      <c r="AU1173" s="46"/>
      <c r="AV1173" s="46"/>
      <c r="AW1173" s="46"/>
      <c r="AX1173" s="46"/>
      <c r="AY1173" s="46"/>
    </row>
    <row r="1174" spans="4:51" s="1" customFormat="1" ht="15.75" hidden="1">
      <c r="D1174" s="51"/>
      <c r="E1174" s="52" t="s">
        <v>24</v>
      </c>
      <c r="F1174" s="49"/>
      <c r="G1174" s="49"/>
      <c r="H1174" s="49"/>
      <c r="I1174" s="49"/>
      <c r="J1174" s="49"/>
      <c r="K1174" s="53">
        <f>ROUND((K1171*K$4/100),1)</f>
        <v>0</v>
      </c>
      <c r="L1174" s="53">
        <f>ROUND((L1171*L$4/100),1)</f>
        <v>0</v>
      </c>
      <c r="M1174" s="53"/>
      <c r="N1174" s="53">
        <f>ROUND((N1171*N$4/100),1)</f>
        <v>0</v>
      </c>
      <c r="O1174" s="53">
        <f>ROUND((O1171*O$4/100),1)</f>
        <v>0</v>
      </c>
      <c r="P1174" s="54">
        <f aca="true" t="shared" si="707" ref="P1174:AQ1174">ROUND((P1171*P$4/100),1)</f>
        <v>0</v>
      </c>
      <c r="Q1174" s="54">
        <f t="shared" si="707"/>
        <v>0</v>
      </c>
      <c r="R1174" s="53">
        <f t="shared" si="707"/>
        <v>0</v>
      </c>
      <c r="S1174" s="54">
        <f t="shared" si="707"/>
        <v>0</v>
      </c>
      <c r="T1174" s="53">
        <f t="shared" si="707"/>
        <v>0</v>
      </c>
      <c r="U1174" s="53">
        <f t="shared" si="707"/>
        <v>0</v>
      </c>
      <c r="V1174" s="53"/>
      <c r="W1174" s="53"/>
      <c r="X1174" s="54">
        <f t="shared" si="707"/>
        <v>0</v>
      </c>
      <c r="Y1174" s="54">
        <f t="shared" si="707"/>
        <v>0</v>
      </c>
      <c r="Z1174" s="54">
        <f t="shared" si="707"/>
        <v>0</v>
      </c>
      <c r="AA1174" s="54">
        <f t="shared" si="707"/>
        <v>0</v>
      </c>
      <c r="AB1174" s="54">
        <f t="shared" si="707"/>
        <v>0</v>
      </c>
      <c r="AC1174" s="54">
        <f t="shared" si="707"/>
        <v>0</v>
      </c>
      <c r="AD1174" s="53">
        <f t="shared" si="707"/>
        <v>0</v>
      </c>
      <c r="AE1174" s="54">
        <f t="shared" si="707"/>
        <v>0</v>
      </c>
      <c r="AF1174" s="54">
        <f t="shared" si="707"/>
        <v>0</v>
      </c>
      <c r="AG1174" s="54">
        <f t="shared" si="707"/>
        <v>0</v>
      </c>
      <c r="AH1174" s="54">
        <f t="shared" si="707"/>
        <v>0</v>
      </c>
      <c r="AI1174" s="54">
        <f t="shared" si="707"/>
        <v>0</v>
      </c>
      <c r="AJ1174" s="54"/>
      <c r="AK1174" s="54"/>
      <c r="AL1174" s="54"/>
      <c r="AM1174" s="54"/>
      <c r="AN1174" s="54"/>
      <c r="AO1174" s="54"/>
      <c r="AP1174" s="54">
        <f t="shared" si="707"/>
        <v>0</v>
      </c>
      <c r="AQ1174" s="54">
        <f t="shared" si="707"/>
        <v>0</v>
      </c>
      <c r="AR1174" s="49">
        <f t="shared" si="666"/>
        <v>0</v>
      </c>
      <c r="AT1174" s="46"/>
      <c r="AU1174" s="46"/>
      <c r="AV1174" s="46"/>
      <c r="AW1174" s="46"/>
      <c r="AX1174" s="46"/>
      <c r="AY1174" s="46"/>
    </row>
    <row r="1175" spans="4:51" s="1" customFormat="1" ht="15.75" hidden="1">
      <c r="D1175" s="51"/>
      <c r="E1175" s="52" t="s">
        <v>26</v>
      </c>
      <c r="F1175" s="49"/>
      <c r="G1175" s="49"/>
      <c r="H1175" s="49"/>
      <c r="I1175" s="49"/>
      <c r="J1175" s="49"/>
      <c r="K1175" s="53">
        <f>K1171-K1172-K1173-K1174</f>
        <v>0</v>
      </c>
      <c r="L1175" s="53">
        <f>L1171-L1172-L1173-L1174</f>
        <v>0</v>
      </c>
      <c r="M1175" s="53"/>
      <c r="N1175" s="53">
        <f>N1171-N1172-N1173-N1174</f>
        <v>0</v>
      </c>
      <c r="O1175" s="53">
        <f>O1171-O1172-O1173-O1174</f>
        <v>0</v>
      </c>
      <c r="P1175" s="54">
        <f aca="true" t="shared" si="708" ref="P1175:AQ1175">P1171-P1172-P1173-P1174</f>
        <v>0</v>
      </c>
      <c r="Q1175" s="54">
        <f t="shared" si="708"/>
        <v>0</v>
      </c>
      <c r="R1175" s="53">
        <f t="shared" si="708"/>
        <v>0</v>
      </c>
      <c r="S1175" s="54">
        <f t="shared" si="708"/>
        <v>0</v>
      </c>
      <c r="T1175" s="53">
        <f t="shared" si="708"/>
        <v>0</v>
      </c>
      <c r="U1175" s="53">
        <f t="shared" si="708"/>
        <v>0</v>
      </c>
      <c r="V1175" s="53"/>
      <c r="W1175" s="53"/>
      <c r="X1175" s="54">
        <f t="shared" si="708"/>
        <v>0</v>
      </c>
      <c r="Y1175" s="54">
        <f t="shared" si="708"/>
        <v>0</v>
      </c>
      <c r="Z1175" s="54">
        <f t="shared" si="708"/>
        <v>0</v>
      </c>
      <c r="AA1175" s="54">
        <f t="shared" si="708"/>
        <v>0</v>
      </c>
      <c r="AB1175" s="54">
        <f t="shared" si="708"/>
        <v>0</v>
      </c>
      <c r="AC1175" s="54">
        <f t="shared" si="708"/>
        <v>0</v>
      </c>
      <c r="AD1175" s="53">
        <f t="shared" si="708"/>
        <v>0</v>
      </c>
      <c r="AE1175" s="54">
        <f t="shared" si="708"/>
        <v>0</v>
      </c>
      <c r="AF1175" s="54">
        <f t="shared" si="708"/>
        <v>0</v>
      </c>
      <c r="AG1175" s="54">
        <f t="shared" si="708"/>
        <v>0</v>
      </c>
      <c r="AH1175" s="54">
        <f t="shared" si="708"/>
        <v>0</v>
      </c>
      <c r="AI1175" s="54">
        <f t="shared" si="708"/>
        <v>0</v>
      </c>
      <c r="AJ1175" s="54"/>
      <c r="AK1175" s="54"/>
      <c r="AL1175" s="54"/>
      <c r="AM1175" s="54"/>
      <c r="AN1175" s="54"/>
      <c r="AO1175" s="54"/>
      <c r="AP1175" s="54">
        <f t="shared" si="708"/>
        <v>0</v>
      </c>
      <c r="AQ1175" s="54">
        <f t="shared" si="708"/>
        <v>0</v>
      </c>
      <c r="AR1175" s="49">
        <f t="shared" si="666"/>
        <v>0</v>
      </c>
      <c r="AT1175" s="46"/>
      <c r="AU1175" s="46"/>
      <c r="AV1175" s="46"/>
      <c r="AW1175" s="46"/>
      <c r="AX1175" s="46"/>
      <c r="AY1175" s="46"/>
    </row>
    <row r="1176" spans="4:51" ht="15.75" hidden="1">
      <c r="D1176" s="41"/>
      <c r="E1176" s="49"/>
      <c r="F1176" s="58"/>
      <c r="G1176" s="58"/>
      <c r="H1176" s="58"/>
      <c r="I1176" s="58"/>
      <c r="J1176" s="58"/>
      <c r="K1176" s="55"/>
      <c r="L1176" s="56"/>
      <c r="M1176" s="56"/>
      <c r="N1176" s="56"/>
      <c r="O1176" s="56"/>
      <c r="P1176" s="56"/>
      <c r="Q1176" s="56"/>
      <c r="R1176" s="56"/>
      <c r="S1176" s="56"/>
      <c r="T1176" s="56"/>
      <c r="U1176" s="56"/>
      <c r="V1176" s="56"/>
      <c r="W1176" s="56"/>
      <c r="X1176" s="56"/>
      <c r="Y1176" s="56"/>
      <c r="Z1176" s="56"/>
      <c r="AA1176" s="56"/>
      <c r="AB1176" s="56"/>
      <c r="AC1176" s="56"/>
      <c r="AD1176" s="56"/>
      <c r="AE1176" s="56"/>
      <c r="AF1176" s="56"/>
      <c r="AG1176" s="56"/>
      <c r="AH1176" s="56"/>
      <c r="AI1176" s="56"/>
      <c r="AJ1176" s="56"/>
      <c r="AK1176" s="56"/>
      <c r="AL1176" s="56"/>
      <c r="AM1176" s="56"/>
      <c r="AN1176" s="56"/>
      <c r="AO1176" s="56"/>
      <c r="AP1176" s="56"/>
      <c r="AQ1176" s="56"/>
      <c r="AR1176" s="49">
        <f t="shared" si="666"/>
        <v>0</v>
      </c>
      <c r="AT1176" s="46"/>
      <c r="AU1176" s="46"/>
      <c r="AV1176" s="46"/>
      <c r="AW1176" s="46"/>
      <c r="AX1176" s="46"/>
      <c r="AY1176" s="46"/>
    </row>
    <row r="1177" spans="4:51" ht="15.75" hidden="1">
      <c r="D1177" s="41"/>
      <c r="E1177" s="49"/>
      <c r="F1177" s="58"/>
      <c r="G1177" s="58"/>
      <c r="H1177" s="58"/>
      <c r="I1177" s="58"/>
      <c r="J1177" s="58"/>
      <c r="K1177" s="55"/>
      <c r="L1177" s="56"/>
      <c r="M1177" s="56"/>
      <c r="N1177" s="56"/>
      <c r="O1177" s="56"/>
      <c r="P1177" s="56"/>
      <c r="Q1177" s="56"/>
      <c r="R1177" s="56"/>
      <c r="S1177" s="56"/>
      <c r="T1177" s="56"/>
      <c r="U1177" s="56"/>
      <c r="V1177" s="56"/>
      <c r="W1177" s="56"/>
      <c r="X1177" s="56"/>
      <c r="Y1177" s="56"/>
      <c r="Z1177" s="56"/>
      <c r="AA1177" s="56"/>
      <c r="AB1177" s="56"/>
      <c r="AC1177" s="56"/>
      <c r="AD1177" s="56"/>
      <c r="AE1177" s="56"/>
      <c r="AF1177" s="56"/>
      <c r="AG1177" s="56"/>
      <c r="AH1177" s="56"/>
      <c r="AI1177" s="56"/>
      <c r="AJ1177" s="56"/>
      <c r="AK1177" s="56"/>
      <c r="AL1177" s="56"/>
      <c r="AM1177" s="56"/>
      <c r="AN1177" s="56"/>
      <c r="AO1177" s="56"/>
      <c r="AP1177" s="56"/>
      <c r="AQ1177" s="56"/>
      <c r="AR1177" s="49">
        <f t="shared" si="666"/>
        <v>0</v>
      </c>
      <c r="AT1177" s="46"/>
      <c r="AU1177" s="46"/>
      <c r="AV1177" s="46"/>
      <c r="AW1177" s="46"/>
      <c r="AX1177" s="46"/>
      <c r="AY1177" s="46"/>
    </row>
    <row r="1178" spans="4:51" s="2" customFormat="1" ht="47.25">
      <c r="D1178" s="57">
        <v>70734</v>
      </c>
      <c r="E1178" s="48" t="s">
        <v>185</v>
      </c>
      <c r="F1178" s="49"/>
      <c r="G1178" s="49"/>
      <c r="H1178" s="49"/>
      <c r="I1178" s="49"/>
      <c r="J1178" s="49"/>
      <c r="K1178" s="50">
        <v>1052.9</v>
      </c>
      <c r="L1178" s="49">
        <v>181.6</v>
      </c>
      <c r="M1178" s="49">
        <v>101</v>
      </c>
      <c r="N1178" s="49"/>
      <c r="O1178" s="49"/>
      <c r="P1178" s="49"/>
      <c r="Q1178" s="49"/>
      <c r="R1178" s="49"/>
      <c r="S1178" s="49"/>
      <c r="T1178" s="49"/>
      <c r="U1178" s="49"/>
      <c r="V1178" s="49"/>
      <c r="W1178" s="49">
        <v>190</v>
      </c>
      <c r="X1178" s="49"/>
      <c r="Y1178" s="49"/>
      <c r="Z1178" s="49"/>
      <c r="AA1178" s="49"/>
      <c r="AB1178" s="49"/>
      <c r="AC1178" s="49"/>
      <c r="AD1178" s="49">
        <v>3700</v>
      </c>
      <c r="AE1178" s="49"/>
      <c r="AF1178" s="49"/>
      <c r="AG1178" s="49"/>
      <c r="AH1178" s="49"/>
      <c r="AI1178" s="49"/>
      <c r="AJ1178" s="49"/>
      <c r="AK1178" s="49"/>
      <c r="AL1178" s="49"/>
      <c r="AM1178" s="49"/>
      <c r="AN1178" s="49"/>
      <c r="AO1178" s="49"/>
      <c r="AP1178" s="49">
        <v>0</v>
      </c>
      <c r="AQ1178" s="49">
        <v>0</v>
      </c>
      <c r="AR1178" s="49">
        <f t="shared" si="666"/>
        <v>5225.5</v>
      </c>
      <c r="AS1178" s="1"/>
      <c r="AT1178" s="46">
        <f>K1178/12</f>
        <v>87.74166666666667</v>
      </c>
      <c r="AU1178" s="46">
        <f>L1178/12</f>
        <v>15.133333333333333</v>
      </c>
      <c r="AV1178" s="46">
        <f>M1178/12</f>
        <v>8.416666666666666</v>
      </c>
      <c r="AW1178" s="46">
        <f>W1178/12</f>
        <v>15.833333333333334</v>
      </c>
      <c r="AX1178" s="46">
        <f>AD1178/12</f>
        <v>308.3333333333333</v>
      </c>
      <c r="AY1178" s="46"/>
    </row>
    <row r="1179" spans="4:51" ht="15.75" hidden="1">
      <c r="D1179" s="51"/>
      <c r="E1179" s="52" t="s">
        <v>22</v>
      </c>
      <c r="F1179" s="49"/>
      <c r="G1179" s="49"/>
      <c r="H1179" s="49"/>
      <c r="I1179" s="49"/>
      <c r="J1179" s="49"/>
      <c r="K1179" s="53">
        <f aca="true" t="shared" si="709" ref="K1179:AI1179">ROUND((K1178*K$2/100),1)</f>
        <v>221.1</v>
      </c>
      <c r="L1179" s="53">
        <f t="shared" si="709"/>
        <v>37</v>
      </c>
      <c r="M1179" s="53"/>
      <c r="N1179" s="53">
        <v>4.9</v>
      </c>
      <c r="O1179" s="53">
        <f t="shared" si="709"/>
        <v>0</v>
      </c>
      <c r="P1179" s="53">
        <f t="shared" si="709"/>
        <v>0</v>
      </c>
      <c r="Q1179" s="53">
        <f t="shared" si="709"/>
        <v>0</v>
      </c>
      <c r="R1179" s="53">
        <f t="shared" si="709"/>
        <v>0</v>
      </c>
      <c r="S1179" s="53">
        <f t="shared" si="709"/>
        <v>0</v>
      </c>
      <c r="T1179" s="53">
        <v>1.8</v>
      </c>
      <c r="U1179" s="53">
        <f t="shared" si="709"/>
        <v>0</v>
      </c>
      <c r="V1179" s="53">
        <f t="shared" si="709"/>
        <v>0</v>
      </c>
      <c r="W1179" s="53"/>
      <c r="X1179" s="53">
        <f t="shared" si="709"/>
        <v>0</v>
      </c>
      <c r="Y1179" s="53">
        <v>6.2</v>
      </c>
      <c r="Z1179" s="53">
        <f t="shared" si="709"/>
        <v>0</v>
      </c>
      <c r="AA1179" s="53">
        <f t="shared" si="709"/>
        <v>0</v>
      </c>
      <c r="AB1179" s="53">
        <f t="shared" si="709"/>
        <v>0</v>
      </c>
      <c r="AC1179" s="53">
        <f t="shared" si="709"/>
        <v>0</v>
      </c>
      <c r="AD1179" s="53">
        <f t="shared" si="709"/>
        <v>1920.3</v>
      </c>
      <c r="AE1179" s="53">
        <f t="shared" si="709"/>
        <v>0</v>
      </c>
      <c r="AF1179" s="53">
        <f t="shared" si="709"/>
        <v>0</v>
      </c>
      <c r="AG1179" s="53">
        <f t="shared" si="709"/>
        <v>0</v>
      </c>
      <c r="AH1179" s="53">
        <f t="shared" si="709"/>
        <v>0</v>
      </c>
      <c r="AI1179" s="53">
        <f t="shared" si="709"/>
        <v>0</v>
      </c>
      <c r="AJ1179" s="53"/>
      <c r="AK1179" s="53"/>
      <c r="AL1179" s="53"/>
      <c r="AM1179" s="53"/>
      <c r="AN1179" s="53"/>
      <c r="AO1179" s="53"/>
      <c r="AP1179" s="54">
        <f>ROUND((AP1178*AP$2/100),1)</f>
        <v>0</v>
      </c>
      <c r="AQ1179" s="54">
        <f>ROUND((AQ1178*AQ$2/100),1)</f>
        <v>0</v>
      </c>
      <c r="AR1179" s="49">
        <f t="shared" si="666"/>
        <v>2178.4</v>
      </c>
      <c r="AS1179" s="1" t="b">
        <f>SUM(K1178:AQ1178)=AR1178</f>
        <v>1</v>
      </c>
      <c r="AT1179" s="46"/>
      <c r="AU1179" s="46"/>
      <c r="AV1179" s="46"/>
      <c r="AW1179" s="46"/>
      <c r="AX1179" s="46"/>
      <c r="AY1179" s="46"/>
    </row>
    <row r="1180" spans="4:51" ht="15.75" hidden="1">
      <c r="D1180" s="51"/>
      <c r="E1180" s="52" t="s">
        <v>23</v>
      </c>
      <c r="F1180" s="58"/>
      <c r="G1180" s="58"/>
      <c r="H1180" s="58"/>
      <c r="I1180" s="58"/>
      <c r="J1180" s="58"/>
      <c r="K1180" s="53">
        <v>318.9</v>
      </c>
      <c r="L1180" s="53">
        <f aca="true" t="shared" si="710" ref="L1180:AI1180">ROUND((L1178*L$3/100),1)</f>
        <v>63.2</v>
      </c>
      <c r="M1180" s="53"/>
      <c r="N1180" s="53">
        <v>9.1</v>
      </c>
      <c r="O1180" s="53">
        <f t="shared" si="710"/>
        <v>0</v>
      </c>
      <c r="P1180" s="53">
        <f t="shared" si="710"/>
        <v>0</v>
      </c>
      <c r="Q1180" s="53">
        <f t="shared" si="710"/>
        <v>0</v>
      </c>
      <c r="R1180" s="53">
        <f t="shared" si="710"/>
        <v>0</v>
      </c>
      <c r="S1180" s="53">
        <f t="shared" si="710"/>
        <v>0</v>
      </c>
      <c r="T1180" s="53">
        <f t="shared" si="710"/>
        <v>0</v>
      </c>
      <c r="U1180" s="53">
        <f t="shared" si="710"/>
        <v>0</v>
      </c>
      <c r="V1180" s="53">
        <f t="shared" si="710"/>
        <v>0</v>
      </c>
      <c r="W1180" s="53"/>
      <c r="X1180" s="53">
        <f t="shared" si="710"/>
        <v>0</v>
      </c>
      <c r="Y1180" s="53">
        <f t="shared" si="710"/>
        <v>0</v>
      </c>
      <c r="Z1180" s="53">
        <f t="shared" si="710"/>
        <v>0</v>
      </c>
      <c r="AA1180" s="53">
        <f t="shared" si="710"/>
        <v>0</v>
      </c>
      <c r="AB1180" s="53">
        <f t="shared" si="710"/>
        <v>0</v>
      </c>
      <c r="AC1180" s="53">
        <f t="shared" si="710"/>
        <v>0</v>
      </c>
      <c r="AD1180" s="53">
        <f t="shared" si="710"/>
        <v>636.4</v>
      </c>
      <c r="AE1180" s="53">
        <f t="shared" si="710"/>
        <v>0</v>
      </c>
      <c r="AF1180" s="53">
        <f t="shared" si="710"/>
        <v>0</v>
      </c>
      <c r="AG1180" s="53">
        <f t="shared" si="710"/>
        <v>0</v>
      </c>
      <c r="AH1180" s="53">
        <f t="shared" si="710"/>
        <v>0</v>
      </c>
      <c r="AI1180" s="53">
        <f t="shared" si="710"/>
        <v>0</v>
      </c>
      <c r="AJ1180" s="53"/>
      <c r="AK1180" s="53"/>
      <c r="AL1180" s="53"/>
      <c r="AM1180" s="53"/>
      <c r="AN1180" s="53"/>
      <c r="AO1180" s="53"/>
      <c r="AP1180" s="54">
        <f>ROUND((AP1178*AP$3/100),1)</f>
        <v>0</v>
      </c>
      <c r="AQ1180" s="54">
        <f>ROUND((AQ1178*AQ$3/100),1)</f>
        <v>0</v>
      </c>
      <c r="AR1180" s="49">
        <f aca="true" t="shared" si="711" ref="AR1180:AR1243">K1180+L1180+M1180+W1180+AD1180+AJ1180+AO1180</f>
        <v>1018.5</v>
      </c>
      <c r="AS1180" s="1"/>
      <c r="AT1180" s="46"/>
      <c r="AU1180" s="46"/>
      <c r="AV1180" s="46"/>
      <c r="AW1180" s="46"/>
      <c r="AX1180" s="46"/>
      <c r="AY1180" s="46"/>
    </row>
    <row r="1181" spans="4:51" ht="15.75" hidden="1">
      <c r="D1181" s="51"/>
      <c r="E1181" s="52" t="s">
        <v>24</v>
      </c>
      <c r="F1181" s="58"/>
      <c r="G1181" s="58"/>
      <c r="H1181" s="58"/>
      <c r="I1181" s="58"/>
      <c r="J1181" s="58"/>
      <c r="K1181" s="53">
        <f aca="true" t="shared" si="712" ref="K1181:AI1181">ROUND((K1178*K$4/100),1)</f>
        <v>201.1</v>
      </c>
      <c r="L1181" s="53">
        <f t="shared" si="712"/>
        <v>33.6</v>
      </c>
      <c r="M1181" s="53"/>
      <c r="N1181" s="53">
        <v>8.4</v>
      </c>
      <c r="O1181" s="53">
        <f t="shared" si="712"/>
        <v>0</v>
      </c>
      <c r="P1181" s="53">
        <f t="shared" si="712"/>
        <v>0</v>
      </c>
      <c r="Q1181" s="53">
        <v>4.3</v>
      </c>
      <c r="R1181" s="53">
        <f t="shared" si="712"/>
        <v>0</v>
      </c>
      <c r="S1181" s="53">
        <f t="shared" si="712"/>
        <v>0</v>
      </c>
      <c r="T1181" s="53">
        <f t="shared" si="712"/>
        <v>0</v>
      </c>
      <c r="U1181" s="53">
        <f t="shared" si="712"/>
        <v>0</v>
      </c>
      <c r="V1181" s="53">
        <f t="shared" si="712"/>
        <v>0</v>
      </c>
      <c r="W1181" s="53"/>
      <c r="X1181" s="53">
        <f t="shared" si="712"/>
        <v>0</v>
      </c>
      <c r="Y1181" s="53">
        <v>26.1</v>
      </c>
      <c r="Z1181" s="53">
        <f t="shared" si="712"/>
        <v>0</v>
      </c>
      <c r="AA1181" s="53">
        <f t="shared" si="712"/>
        <v>0</v>
      </c>
      <c r="AB1181" s="53">
        <f t="shared" si="712"/>
        <v>0</v>
      </c>
      <c r="AC1181" s="53">
        <f t="shared" si="712"/>
        <v>0</v>
      </c>
      <c r="AD1181" s="53">
        <v>373.8</v>
      </c>
      <c r="AE1181" s="53">
        <f t="shared" si="712"/>
        <v>0</v>
      </c>
      <c r="AF1181" s="53">
        <f t="shared" si="712"/>
        <v>0</v>
      </c>
      <c r="AG1181" s="53">
        <f t="shared" si="712"/>
        <v>0</v>
      </c>
      <c r="AH1181" s="53">
        <f t="shared" si="712"/>
        <v>0</v>
      </c>
      <c r="AI1181" s="53">
        <f t="shared" si="712"/>
        <v>0</v>
      </c>
      <c r="AJ1181" s="53"/>
      <c r="AK1181" s="53"/>
      <c r="AL1181" s="53"/>
      <c r="AM1181" s="53"/>
      <c r="AN1181" s="53"/>
      <c r="AO1181" s="53"/>
      <c r="AP1181" s="54">
        <f>ROUND((AP1178*AP$4/100),1)</f>
        <v>0</v>
      </c>
      <c r="AQ1181" s="54">
        <f>ROUND((AQ1178*AQ$4/100),1)</f>
        <v>0</v>
      </c>
      <c r="AR1181" s="49">
        <f t="shared" si="711"/>
        <v>608.5</v>
      </c>
      <c r="AS1181" s="1"/>
      <c r="AT1181" s="46"/>
      <c r="AU1181" s="46"/>
      <c r="AV1181" s="46"/>
      <c r="AW1181" s="46"/>
      <c r="AX1181" s="46"/>
      <c r="AY1181" s="46"/>
    </row>
    <row r="1182" spans="4:51" ht="15.75" hidden="1">
      <c r="D1182" s="51"/>
      <c r="E1182" s="52" t="s">
        <v>26</v>
      </c>
      <c r="F1182" s="58"/>
      <c r="G1182" s="58"/>
      <c r="H1182" s="58"/>
      <c r="I1182" s="58"/>
      <c r="J1182" s="58"/>
      <c r="K1182" s="53">
        <f aca="true" t="shared" si="713" ref="K1182:AI1182">K1178-K1179-K1180-K1181</f>
        <v>311.80000000000007</v>
      </c>
      <c r="L1182" s="53">
        <f t="shared" si="713"/>
        <v>47.79999999999999</v>
      </c>
      <c r="M1182" s="53"/>
      <c r="N1182" s="53">
        <f t="shared" si="713"/>
        <v>-22.4</v>
      </c>
      <c r="O1182" s="53">
        <f t="shared" si="713"/>
        <v>0</v>
      </c>
      <c r="P1182" s="53">
        <f t="shared" si="713"/>
        <v>0</v>
      </c>
      <c r="Q1182" s="53">
        <f t="shared" si="713"/>
        <v>-4.3</v>
      </c>
      <c r="R1182" s="53">
        <f t="shared" si="713"/>
        <v>0</v>
      </c>
      <c r="S1182" s="53">
        <f t="shared" si="713"/>
        <v>0</v>
      </c>
      <c r="T1182" s="53">
        <f t="shared" si="713"/>
        <v>-1.8</v>
      </c>
      <c r="U1182" s="53">
        <f t="shared" si="713"/>
        <v>0</v>
      </c>
      <c r="V1182" s="53">
        <f t="shared" si="713"/>
        <v>0</v>
      </c>
      <c r="W1182" s="53"/>
      <c r="X1182" s="53">
        <f t="shared" si="713"/>
        <v>0</v>
      </c>
      <c r="Y1182" s="53">
        <f t="shared" si="713"/>
        <v>-32.300000000000004</v>
      </c>
      <c r="Z1182" s="53">
        <f t="shared" si="713"/>
        <v>0</v>
      </c>
      <c r="AA1182" s="53">
        <f t="shared" si="713"/>
        <v>0</v>
      </c>
      <c r="AB1182" s="53">
        <f t="shared" si="713"/>
        <v>0</v>
      </c>
      <c r="AC1182" s="53">
        <f t="shared" si="713"/>
        <v>0</v>
      </c>
      <c r="AD1182" s="53">
        <f t="shared" si="713"/>
        <v>769.5000000000002</v>
      </c>
      <c r="AE1182" s="53">
        <f t="shared" si="713"/>
        <v>0</v>
      </c>
      <c r="AF1182" s="53">
        <f t="shared" si="713"/>
        <v>0</v>
      </c>
      <c r="AG1182" s="53">
        <f t="shared" si="713"/>
        <v>0</v>
      </c>
      <c r="AH1182" s="53">
        <f t="shared" si="713"/>
        <v>0</v>
      </c>
      <c r="AI1182" s="53">
        <f t="shared" si="713"/>
        <v>0</v>
      </c>
      <c r="AJ1182" s="53"/>
      <c r="AK1182" s="53"/>
      <c r="AL1182" s="53"/>
      <c r="AM1182" s="53"/>
      <c r="AN1182" s="53"/>
      <c r="AO1182" s="53"/>
      <c r="AP1182" s="54">
        <f>AP1178-AP1179-AP1180-AP1181</f>
        <v>0</v>
      </c>
      <c r="AQ1182" s="54">
        <f>AQ1178-AQ1179-AQ1180-AQ1181</f>
        <v>0</v>
      </c>
      <c r="AR1182" s="49">
        <f t="shared" si="711"/>
        <v>1129.1000000000004</v>
      </c>
      <c r="AS1182" s="1"/>
      <c r="AT1182" s="46"/>
      <c r="AU1182" s="46"/>
      <c r="AV1182" s="46"/>
      <c r="AW1182" s="46"/>
      <c r="AX1182" s="46"/>
      <c r="AY1182" s="46"/>
    </row>
    <row r="1183" spans="4:51" ht="15.75" hidden="1">
      <c r="D1183" s="41"/>
      <c r="E1183" s="49"/>
      <c r="F1183" s="58"/>
      <c r="G1183" s="58"/>
      <c r="H1183" s="58"/>
      <c r="I1183" s="58"/>
      <c r="J1183" s="58"/>
      <c r="K1183" s="55"/>
      <c r="L1183" s="56"/>
      <c r="M1183" s="56"/>
      <c r="N1183" s="56"/>
      <c r="O1183" s="56"/>
      <c r="P1183" s="56"/>
      <c r="Q1183" s="56"/>
      <c r="R1183" s="56"/>
      <c r="S1183" s="56"/>
      <c r="T1183" s="56"/>
      <c r="U1183" s="56"/>
      <c r="V1183" s="56"/>
      <c r="W1183" s="56"/>
      <c r="X1183" s="56"/>
      <c r="Y1183" s="56"/>
      <c r="Z1183" s="56"/>
      <c r="AA1183" s="56"/>
      <c r="AB1183" s="56"/>
      <c r="AC1183" s="56"/>
      <c r="AD1183" s="56"/>
      <c r="AE1183" s="56"/>
      <c r="AF1183" s="56"/>
      <c r="AG1183" s="56"/>
      <c r="AH1183" s="56"/>
      <c r="AI1183" s="56"/>
      <c r="AJ1183" s="56"/>
      <c r="AK1183" s="56"/>
      <c r="AL1183" s="56"/>
      <c r="AM1183" s="56"/>
      <c r="AN1183" s="56"/>
      <c r="AO1183" s="56"/>
      <c r="AP1183" s="56"/>
      <c r="AQ1183" s="56"/>
      <c r="AR1183" s="49">
        <f t="shared" si="711"/>
        <v>0</v>
      </c>
      <c r="AT1183" s="46"/>
      <c r="AU1183" s="46"/>
      <c r="AV1183" s="46"/>
      <c r="AW1183" s="46"/>
      <c r="AX1183" s="46"/>
      <c r="AY1183" s="46"/>
    </row>
    <row r="1184" spans="4:51" ht="15.75" hidden="1">
      <c r="D1184" s="41"/>
      <c r="E1184" s="49"/>
      <c r="F1184" s="58"/>
      <c r="G1184" s="58"/>
      <c r="H1184" s="58"/>
      <c r="I1184" s="58"/>
      <c r="J1184" s="58"/>
      <c r="K1184" s="55"/>
      <c r="L1184" s="56"/>
      <c r="M1184" s="56"/>
      <c r="N1184" s="56"/>
      <c r="O1184" s="56"/>
      <c r="P1184" s="56"/>
      <c r="Q1184" s="56"/>
      <c r="R1184" s="56"/>
      <c r="S1184" s="56"/>
      <c r="T1184" s="56"/>
      <c r="U1184" s="56"/>
      <c r="V1184" s="56"/>
      <c r="W1184" s="56"/>
      <c r="X1184" s="56"/>
      <c r="Y1184" s="56"/>
      <c r="Z1184" s="56"/>
      <c r="AA1184" s="56"/>
      <c r="AB1184" s="56"/>
      <c r="AC1184" s="56"/>
      <c r="AD1184" s="56"/>
      <c r="AE1184" s="56"/>
      <c r="AF1184" s="56"/>
      <c r="AG1184" s="56"/>
      <c r="AH1184" s="56"/>
      <c r="AI1184" s="56"/>
      <c r="AJ1184" s="56"/>
      <c r="AK1184" s="56"/>
      <c r="AL1184" s="56"/>
      <c r="AM1184" s="56"/>
      <c r="AN1184" s="56"/>
      <c r="AO1184" s="56"/>
      <c r="AP1184" s="56"/>
      <c r="AQ1184" s="56"/>
      <c r="AR1184" s="49">
        <f t="shared" si="711"/>
        <v>0</v>
      </c>
      <c r="AT1184" s="46"/>
      <c r="AU1184" s="46"/>
      <c r="AV1184" s="46"/>
      <c r="AW1184" s="46"/>
      <c r="AX1184" s="46"/>
      <c r="AY1184" s="46"/>
    </row>
    <row r="1185" spans="4:51" s="2" customFormat="1" ht="31.5">
      <c r="D1185" s="57">
        <v>70731</v>
      </c>
      <c r="E1185" s="63" t="s">
        <v>186</v>
      </c>
      <c r="F1185" s="49"/>
      <c r="G1185" s="49"/>
      <c r="H1185" s="49"/>
      <c r="I1185" s="49"/>
      <c r="J1185" s="49"/>
      <c r="K1185" s="50">
        <v>6732</v>
      </c>
      <c r="L1185" s="49">
        <v>1161.2</v>
      </c>
      <c r="M1185" s="49">
        <v>1315.3</v>
      </c>
      <c r="N1185" s="49"/>
      <c r="O1185" s="49"/>
      <c r="P1185" s="49"/>
      <c r="Q1185" s="49"/>
      <c r="R1185" s="49"/>
      <c r="S1185" s="49"/>
      <c r="T1185" s="49"/>
      <c r="U1185" s="49"/>
      <c r="V1185" s="49"/>
      <c r="W1185" s="49">
        <v>50</v>
      </c>
      <c r="X1185" s="49"/>
      <c r="Y1185" s="49"/>
      <c r="Z1185" s="49"/>
      <c r="AA1185" s="49"/>
      <c r="AB1185" s="49"/>
      <c r="AC1185" s="49"/>
      <c r="AD1185" s="49">
        <v>488.1</v>
      </c>
      <c r="AE1185" s="49"/>
      <c r="AF1185" s="49"/>
      <c r="AG1185" s="49"/>
      <c r="AH1185" s="49"/>
      <c r="AI1185" s="49"/>
      <c r="AJ1185" s="49"/>
      <c r="AK1185" s="49"/>
      <c r="AL1185" s="49"/>
      <c r="AM1185" s="49"/>
      <c r="AN1185" s="49"/>
      <c r="AO1185" s="49"/>
      <c r="AP1185" s="49">
        <v>0</v>
      </c>
      <c r="AQ1185" s="49">
        <v>0</v>
      </c>
      <c r="AR1185" s="49">
        <f t="shared" si="711"/>
        <v>9746.6</v>
      </c>
      <c r="AS1185" s="1"/>
      <c r="AT1185" s="46">
        <f>K1185/12</f>
        <v>561</v>
      </c>
      <c r="AU1185" s="46">
        <f>L1185/12</f>
        <v>96.76666666666667</v>
      </c>
      <c r="AV1185" s="46">
        <f>M1185/12</f>
        <v>109.60833333333333</v>
      </c>
      <c r="AW1185" s="46">
        <f>W1185/12</f>
        <v>4.166666666666667</v>
      </c>
      <c r="AX1185" s="46">
        <f>AD1185/12</f>
        <v>40.675000000000004</v>
      </c>
      <c r="AY1185" s="46"/>
    </row>
    <row r="1186" spans="4:51" s="1" customFormat="1" ht="15.75" hidden="1">
      <c r="D1186" s="51"/>
      <c r="E1186" s="52" t="s">
        <v>22</v>
      </c>
      <c r="F1186" s="49"/>
      <c r="G1186" s="49"/>
      <c r="H1186" s="49"/>
      <c r="I1186" s="49"/>
      <c r="J1186" s="49"/>
      <c r="K1186" s="53">
        <f aca="true" t="shared" si="714" ref="K1186:AQ1186">ROUND((K1185*K$2/100),1)</f>
        <v>1413.7</v>
      </c>
      <c r="L1186" s="53">
        <f t="shared" si="714"/>
        <v>236.9</v>
      </c>
      <c r="M1186" s="53"/>
      <c r="N1186" s="53">
        <f t="shared" si="714"/>
        <v>0</v>
      </c>
      <c r="O1186" s="53">
        <f t="shared" si="714"/>
        <v>0</v>
      </c>
      <c r="P1186" s="53">
        <f t="shared" si="714"/>
        <v>0</v>
      </c>
      <c r="Q1186" s="53">
        <f t="shared" si="714"/>
        <v>0</v>
      </c>
      <c r="R1186" s="53">
        <f t="shared" si="714"/>
        <v>0</v>
      </c>
      <c r="S1186" s="53">
        <f t="shared" si="714"/>
        <v>0</v>
      </c>
      <c r="T1186" s="53">
        <f t="shared" si="714"/>
        <v>0</v>
      </c>
      <c r="U1186" s="53">
        <f t="shared" si="714"/>
        <v>0</v>
      </c>
      <c r="V1186" s="53">
        <f t="shared" si="714"/>
        <v>0</v>
      </c>
      <c r="W1186" s="53"/>
      <c r="X1186" s="53">
        <f t="shared" si="714"/>
        <v>0</v>
      </c>
      <c r="Y1186" s="53">
        <f t="shared" si="714"/>
        <v>0</v>
      </c>
      <c r="Z1186" s="53">
        <f t="shared" si="714"/>
        <v>0</v>
      </c>
      <c r="AA1186" s="53">
        <f t="shared" si="714"/>
        <v>0</v>
      </c>
      <c r="AB1186" s="53">
        <f t="shared" si="714"/>
        <v>0</v>
      </c>
      <c r="AC1186" s="53">
        <f t="shared" si="714"/>
        <v>0</v>
      </c>
      <c r="AD1186" s="53">
        <f t="shared" si="714"/>
        <v>253.3</v>
      </c>
      <c r="AE1186" s="53">
        <f t="shared" si="714"/>
        <v>0</v>
      </c>
      <c r="AF1186" s="53">
        <f t="shared" si="714"/>
        <v>0</v>
      </c>
      <c r="AG1186" s="53">
        <f t="shared" si="714"/>
        <v>0</v>
      </c>
      <c r="AH1186" s="53">
        <f t="shared" si="714"/>
        <v>0</v>
      </c>
      <c r="AI1186" s="53">
        <f t="shared" si="714"/>
        <v>0</v>
      </c>
      <c r="AJ1186" s="53">
        <f t="shared" si="714"/>
        <v>0</v>
      </c>
      <c r="AK1186" s="53">
        <f t="shared" si="714"/>
        <v>0</v>
      </c>
      <c r="AL1186" s="53">
        <f t="shared" si="714"/>
        <v>0</v>
      </c>
      <c r="AM1186" s="53">
        <f t="shared" si="714"/>
        <v>0</v>
      </c>
      <c r="AN1186" s="53">
        <f t="shared" si="714"/>
        <v>0</v>
      </c>
      <c r="AO1186" s="53">
        <f t="shared" si="714"/>
        <v>0</v>
      </c>
      <c r="AP1186" s="53">
        <f t="shared" si="714"/>
        <v>0</v>
      </c>
      <c r="AQ1186" s="53">
        <f t="shared" si="714"/>
        <v>0</v>
      </c>
      <c r="AR1186" s="49">
        <f t="shared" si="711"/>
        <v>1903.9</v>
      </c>
      <c r="AS1186" s="1" t="b">
        <f>SUM(K1185:AQ1185)=AR1185</f>
        <v>1</v>
      </c>
      <c r="AT1186" s="46"/>
      <c r="AU1186" s="46"/>
      <c r="AV1186" s="46"/>
      <c r="AW1186" s="46"/>
      <c r="AX1186" s="46"/>
      <c r="AY1186" s="46"/>
    </row>
    <row r="1187" spans="4:51" s="1" customFormat="1" ht="15.75" hidden="1">
      <c r="D1187" s="51"/>
      <c r="E1187" s="52" t="s">
        <v>23</v>
      </c>
      <c r="F1187" s="49"/>
      <c r="G1187" s="49"/>
      <c r="H1187" s="49"/>
      <c r="I1187" s="49"/>
      <c r="J1187" s="49"/>
      <c r="K1187" s="53">
        <f aca="true" t="shared" si="715" ref="K1187:AO1187">ROUND((K1185*K$3/100),1)</f>
        <v>2167.7</v>
      </c>
      <c r="L1187" s="53">
        <f t="shared" si="715"/>
        <v>404.1</v>
      </c>
      <c r="M1187" s="53"/>
      <c r="N1187" s="53">
        <f t="shared" si="715"/>
        <v>0</v>
      </c>
      <c r="O1187" s="53">
        <f t="shared" si="715"/>
        <v>0</v>
      </c>
      <c r="P1187" s="53">
        <f t="shared" si="715"/>
        <v>0</v>
      </c>
      <c r="Q1187" s="53">
        <f t="shared" si="715"/>
        <v>0</v>
      </c>
      <c r="R1187" s="53">
        <f t="shared" si="715"/>
        <v>0</v>
      </c>
      <c r="S1187" s="53">
        <f t="shared" si="715"/>
        <v>0</v>
      </c>
      <c r="T1187" s="53">
        <f t="shared" si="715"/>
        <v>0</v>
      </c>
      <c r="U1187" s="53">
        <f t="shared" si="715"/>
        <v>0</v>
      </c>
      <c r="V1187" s="53">
        <f t="shared" si="715"/>
        <v>0</v>
      </c>
      <c r="W1187" s="53"/>
      <c r="X1187" s="53">
        <f t="shared" si="715"/>
        <v>0</v>
      </c>
      <c r="Y1187" s="53">
        <f t="shared" si="715"/>
        <v>0</v>
      </c>
      <c r="Z1187" s="53">
        <f t="shared" si="715"/>
        <v>0</v>
      </c>
      <c r="AA1187" s="53">
        <f t="shared" si="715"/>
        <v>0</v>
      </c>
      <c r="AB1187" s="53">
        <f t="shared" si="715"/>
        <v>0</v>
      </c>
      <c r="AC1187" s="53">
        <f t="shared" si="715"/>
        <v>0</v>
      </c>
      <c r="AD1187" s="53">
        <f t="shared" si="715"/>
        <v>84</v>
      </c>
      <c r="AE1187" s="53">
        <f t="shared" si="715"/>
        <v>0</v>
      </c>
      <c r="AF1187" s="53">
        <f t="shared" si="715"/>
        <v>0</v>
      </c>
      <c r="AG1187" s="53">
        <f t="shared" si="715"/>
        <v>0</v>
      </c>
      <c r="AH1187" s="53">
        <f t="shared" si="715"/>
        <v>0</v>
      </c>
      <c r="AI1187" s="53">
        <f t="shared" si="715"/>
        <v>0</v>
      </c>
      <c r="AJ1187" s="53">
        <f t="shared" si="715"/>
        <v>0</v>
      </c>
      <c r="AK1187" s="53">
        <f t="shared" si="715"/>
        <v>0</v>
      </c>
      <c r="AL1187" s="53">
        <f t="shared" si="715"/>
        <v>0</v>
      </c>
      <c r="AM1187" s="53">
        <f t="shared" si="715"/>
        <v>0</v>
      </c>
      <c r="AN1187" s="53">
        <f t="shared" si="715"/>
        <v>0</v>
      </c>
      <c r="AO1187" s="53">
        <f t="shared" si="715"/>
        <v>0</v>
      </c>
      <c r="AP1187" s="54">
        <f>ROUND((AP1185*AP$3/100),1)</f>
        <v>0</v>
      </c>
      <c r="AQ1187" s="54">
        <f>ROUND((AQ1185*AQ$3/100),1)</f>
        <v>0</v>
      </c>
      <c r="AR1187" s="49">
        <f t="shared" si="711"/>
        <v>2655.7999999999997</v>
      </c>
      <c r="AT1187" s="46"/>
      <c r="AU1187" s="46"/>
      <c r="AV1187" s="46"/>
      <c r="AW1187" s="46"/>
      <c r="AX1187" s="46"/>
      <c r="AY1187" s="46"/>
    </row>
    <row r="1188" spans="4:51" s="1" customFormat="1" ht="15.75" hidden="1">
      <c r="D1188" s="51"/>
      <c r="E1188" s="52" t="s">
        <v>24</v>
      </c>
      <c r="F1188" s="49"/>
      <c r="G1188" s="49"/>
      <c r="H1188" s="49"/>
      <c r="I1188" s="49"/>
      <c r="J1188" s="49"/>
      <c r="K1188" s="53">
        <f aca="true" t="shared" si="716" ref="K1188:AO1188">ROUND((K1185*K$4/100),1)</f>
        <v>1285.8</v>
      </c>
      <c r="L1188" s="53">
        <f t="shared" si="716"/>
        <v>214.8</v>
      </c>
      <c r="M1188" s="53"/>
      <c r="N1188" s="53">
        <f t="shared" si="716"/>
        <v>0</v>
      </c>
      <c r="O1188" s="53">
        <f t="shared" si="716"/>
        <v>0</v>
      </c>
      <c r="P1188" s="53">
        <f t="shared" si="716"/>
        <v>0</v>
      </c>
      <c r="Q1188" s="53">
        <f t="shared" si="716"/>
        <v>0</v>
      </c>
      <c r="R1188" s="53">
        <f t="shared" si="716"/>
        <v>0</v>
      </c>
      <c r="S1188" s="53">
        <f t="shared" si="716"/>
        <v>0</v>
      </c>
      <c r="T1188" s="53">
        <f t="shared" si="716"/>
        <v>0</v>
      </c>
      <c r="U1188" s="53">
        <f t="shared" si="716"/>
        <v>0</v>
      </c>
      <c r="V1188" s="53">
        <f t="shared" si="716"/>
        <v>0</v>
      </c>
      <c r="W1188" s="53"/>
      <c r="X1188" s="53">
        <f t="shared" si="716"/>
        <v>0</v>
      </c>
      <c r="Y1188" s="53">
        <f t="shared" si="716"/>
        <v>0</v>
      </c>
      <c r="Z1188" s="53">
        <f t="shared" si="716"/>
        <v>0</v>
      </c>
      <c r="AA1188" s="53">
        <f t="shared" si="716"/>
        <v>0</v>
      </c>
      <c r="AB1188" s="53">
        <f t="shared" si="716"/>
        <v>0</v>
      </c>
      <c r="AC1188" s="53">
        <f t="shared" si="716"/>
        <v>0</v>
      </c>
      <c r="AD1188" s="53">
        <f t="shared" si="716"/>
        <v>49.3</v>
      </c>
      <c r="AE1188" s="53">
        <f t="shared" si="716"/>
        <v>0</v>
      </c>
      <c r="AF1188" s="53">
        <f t="shared" si="716"/>
        <v>0</v>
      </c>
      <c r="AG1188" s="53">
        <f t="shared" si="716"/>
        <v>0</v>
      </c>
      <c r="AH1188" s="53">
        <f t="shared" si="716"/>
        <v>0</v>
      </c>
      <c r="AI1188" s="53">
        <f t="shared" si="716"/>
        <v>0</v>
      </c>
      <c r="AJ1188" s="53">
        <f t="shared" si="716"/>
        <v>0</v>
      </c>
      <c r="AK1188" s="53">
        <f t="shared" si="716"/>
        <v>0</v>
      </c>
      <c r="AL1188" s="53">
        <f t="shared" si="716"/>
        <v>0</v>
      </c>
      <c r="AM1188" s="53">
        <f t="shared" si="716"/>
        <v>0</v>
      </c>
      <c r="AN1188" s="53">
        <f t="shared" si="716"/>
        <v>0</v>
      </c>
      <c r="AO1188" s="53">
        <f t="shared" si="716"/>
        <v>0</v>
      </c>
      <c r="AP1188" s="54">
        <f>ROUND((AP1185*AP$4/100),1)</f>
        <v>0</v>
      </c>
      <c r="AQ1188" s="54">
        <f>ROUND((AQ1185*AQ$4/100),1)</f>
        <v>0</v>
      </c>
      <c r="AR1188" s="49">
        <f t="shared" si="711"/>
        <v>1549.8999999999999</v>
      </c>
      <c r="AT1188" s="46"/>
      <c r="AU1188" s="46"/>
      <c r="AV1188" s="46"/>
      <c r="AW1188" s="46"/>
      <c r="AX1188" s="46"/>
      <c r="AY1188" s="46"/>
    </row>
    <row r="1189" spans="4:51" s="1" customFormat="1" ht="15.75" hidden="1">
      <c r="D1189" s="51"/>
      <c r="E1189" s="52" t="s">
        <v>26</v>
      </c>
      <c r="F1189" s="49"/>
      <c r="G1189" s="49"/>
      <c r="H1189" s="49"/>
      <c r="I1189" s="49"/>
      <c r="J1189" s="49"/>
      <c r="K1189" s="53">
        <f aca="true" t="shared" si="717" ref="K1189:AO1189">K1185-K1186-K1187-K1188</f>
        <v>1864.8000000000004</v>
      </c>
      <c r="L1189" s="53">
        <f t="shared" si="717"/>
        <v>305.40000000000003</v>
      </c>
      <c r="M1189" s="53"/>
      <c r="N1189" s="53">
        <f t="shared" si="717"/>
        <v>0</v>
      </c>
      <c r="O1189" s="53">
        <f t="shared" si="717"/>
        <v>0</v>
      </c>
      <c r="P1189" s="53">
        <f t="shared" si="717"/>
        <v>0</v>
      </c>
      <c r="Q1189" s="53">
        <f t="shared" si="717"/>
        <v>0</v>
      </c>
      <c r="R1189" s="53">
        <f t="shared" si="717"/>
        <v>0</v>
      </c>
      <c r="S1189" s="53">
        <f t="shared" si="717"/>
        <v>0</v>
      </c>
      <c r="T1189" s="53">
        <f t="shared" si="717"/>
        <v>0</v>
      </c>
      <c r="U1189" s="53">
        <f t="shared" si="717"/>
        <v>0</v>
      </c>
      <c r="V1189" s="53">
        <f t="shared" si="717"/>
        <v>0</v>
      </c>
      <c r="W1189" s="53"/>
      <c r="X1189" s="53">
        <f t="shared" si="717"/>
        <v>0</v>
      </c>
      <c r="Y1189" s="53">
        <f t="shared" si="717"/>
        <v>0</v>
      </c>
      <c r="Z1189" s="53">
        <f t="shared" si="717"/>
        <v>0</v>
      </c>
      <c r="AA1189" s="53">
        <f t="shared" si="717"/>
        <v>0</v>
      </c>
      <c r="AB1189" s="53">
        <f t="shared" si="717"/>
        <v>0</v>
      </c>
      <c r="AC1189" s="53">
        <f t="shared" si="717"/>
        <v>0</v>
      </c>
      <c r="AD1189" s="53">
        <f t="shared" si="717"/>
        <v>101.50000000000001</v>
      </c>
      <c r="AE1189" s="53">
        <f t="shared" si="717"/>
        <v>0</v>
      </c>
      <c r="AF1189" s="53">
        <f t="shared" si="717"/>
        <v>0</v>
      </c>
      <c r="AG1189" s="53">
        <f t="shared" si="717"/>
        <v>0</v>
      </c>
      <c r="AH1189" s="53">
        <f t="shared" si="717"/>
        <v>0</v>
      </c>
      <c r="AI1189" s="53">
        <f t="shared" si="717"/>
        <v>0</v>
      </c>
      <c r="AJ1189" s="53">
        <f t="shared" si="717"/>
        <v>0</v>
      </c>
      <c r="AK1189" s="53">
        <f t="shared" si="717"/>
        <v>0</v>
      </c>
      <c r="AL1189" s="53">
        <f t="shared" si="717"/>
        <v>0</v>
      </c>
      <c r="AM1189" s="53">
        <f t="shared" si="717"/>
        <v>0</v>
      </c>
      <c r="AN1189" s="53">
        <f t="shared" si="717"/>
        <v>0</v>
      </c>
      <c r="AO1189" s="53">
        <f t="shared" si="717"/>
        <v>0</v>
      </c>
      <c r="AP1189" s="54">
        <f>AP1185-AP1186-AP1187-AP1188</f>
        <v>0</v>
      </c>
      <c r="AQ1189" s="54">
        <f>AQ1185-AQ1186-AQ1187-AQ1188</f>
        <v>0</v>
      </c>
      <c r="AR1189" s="49">
        <f t="shared" si="711"/>
        <v>2271.7000000000003</v>
      </c>
      <c r="AT1189" s="46"/>
      <c r="AU1189" s="46"/>
      <c r="AV1189" s="46"/>
      <c r="AW1189" s="46"/>
      <c r="AX1189" s="46"/>
      <c r="AY1189" s="46"/>
    </row>
    <row r="1190" spans="4:51" ht="15.75" hidden="1">
      <c r="D1190" s="41"/>
      <c r="E1190" s="49"/>
      <c r="F1190" s="58"/>
      <c r="G1190" s="58"/>
      <c r="H1190" s="58"/>
      <c r="I1190" s="58"/>
      <c r="J1190" s="58"/>
      <c r="K1190" s="55"/>
      <c r="L1190" s="56"/>
      <c r="M1190" s="56"/>
      <c r="N1190" s="56"/>
      <c r="O1190" s="56"/>
      <c r="P1190" s="56"/>
      <c r="Q1190" s="56"/>
      <c r="R1190" s="56"/>
      <c r="S1190" s="56"/>
      <c r="T1190" s="56"/>
      <c r="U1190" s="56"/>
      <c r="V1190" s="56"/>
      <c r="W1190" s="56"/>
      <c r="X1190" s="56"/>
      <c r="Y1190" s="56"/>
      <c r="Z1190" s="56"/>
      <c r="AA1190" s="56"/>
      <c r="AB1190" s="56"/>
      <c r="AC1190" s="56"/>
      <c r="AD1190" s="56"/>
      <c r="AE1190" s="56"/>
      <c r="AF1190" s="56"/>
      <c r="AG1190" s="56"/>
      <c r="AH1190" s="56"/>
      <c r="AI1190" s="56"/>
      <c r="AJ1190" s="56"/>
      <c r="AK1190" s="56"/>
      <c r="AL1190" s="56"/>
      <c r="AM1190" s="56"/>
      <c r="AN1190" s="56"/>
      <c r="AO1190" s="56"/>
      <c r="AP1190" s="56"/>
      <c r="AQ1190" s="56"/>
      <c r="AR1190" s="49">
        <f t="shared" si="711"/>
        <v>0</v>
      </c>
      <c r="AT1190" s="46"/>
      <c r="AU1190" s="46"/>
      <c r="AV1190" s="46"/>
      <c r="AW1190" s="46"/>
      <c r="AX1190" s="46"/>
      <c r="AY1190" s="46"/>
    </row>
    <row r="1191" spans="4:51" ht="8.25" customHeight="1" hidden="1">
      <c r="D1191" s="82"/>
      <c r="E1191" s="49"/>
      <c r="F1191" s="58"/>
      <c r="G1191" s="58"/>
      <c r="H1191" s="58"/>
      <c r="I1191" s="58"/>
      <c r="J1191" s="58"/>
      <c r="K1191" s="55"/>
      <c r="L1191" s="56"/>
      <c r="M1191" s="56"/>
      <c r="N1191" s="56"/>
      <c r="O1191" s="56"/>
      <c r="P1191" s="56"/>
      <c r="Q1191" s="56"/>
      <c r="R1191" s="56"/>
      <c r="S1191" s="56"/>
      <c r="T1191" s="56"/>
      <c r="U1191" s="56"/>
      <c r="V1191" s="56"/>
      <c r="W1191" s="56"/>
      <c r="X1191" s="56"/>
      <c r="Y1191" s="56"/>
      <c r="Z1191" s="56"/>
      <c r="AA1191" s="56"/>
      <c r="AB1191" s="56"/>
      <c r="AC1191" s="56"/>
      <c r="AD1191" s="56"/>
      <c r="AE1191" s="56"/>
      <c r="AF1191" s="56"/>
      <c r="AG1191" s="56"/>
      <c r="AH1191" s="56"/>
      <c r="AI1191" s="56"/>
      <c r="AJ1191" s="56"/>
      <c r="AK1191" s="56"/>
      <c r="AL1191" s="56"/>
      <c r="AM1191" s="56"/>
      <c r="AN1191" s="56"/>
      <c r="AO1191" s="56"/>
      <c r="AP1191" s="56"/>
      <c r="AQ1191" s="56"/>
      <c r="AR1191" s="49">
        <f t="shared" si="711"/>
        <v>0</v>
      </c>
      <c r="AT1191" s="46"/>
      <c r="AU1191" s="46"/>
      <c r="AV1191" s="46"/>
      <c r="AW1191" s="46"/>
      <c r="AX1191" s="46"/>
      <c r="AY1191" s="46"/>
    </row>
    <row r="1192" spans="4:51" s="2" customFormat="1" ht="37.5" customHeight="1">
      <c r="D1192" s="57">
        <v>70931</v>
      </c>
      <c r="E1192" s="48" t="s">
        <v>187</v>
      </c>
      <c r="F1192" s="49"/>
      <c r="G1192" s="49"/>
      <c r="H1192" s="49"/>
      <c r="I1192" s="49"/>
      <c r="J1192" s="49"/>
      <c r="K1192" s="50">
        <v>5150.6</v>
      </c>
      <c r="L1192" s="49">
        <v>888.4</v>
      </c>
      <c r="M1192" s="49">
        <v>199.9</v>
      </c>
      <c r="N1192" s="49"/>
      <c r="O1192" s="49"/>
      <c r="P1192" s="49"/>
      <c r="Q1192" s="49">
        <v>0</v>
      </c>
      <c r="R1192" s="49">
        <v>0</v>
      </c>
      <c r="S1192" s="49">
        <v>0</v>
      </c>
      <c r="T1192" s="49">
        <v>0</v>
      </c>
      <c r="U1192" s="49"/>
      <c r="V1192" s="49"/>
      <c r="W1192" s="49">
        <v>182.6</v>
      </c>
      <c r="X1192" s="49"/>
      <c r="Y1192" s="49"/>
      <c r="Z1192" s="49"/>
      <c r="AA1192" s="49"/>
      <c r="AB1192" s="49"/>
      <c r="AC1192" s="49"/>
      <c r="AD1192" s="49">
        <v>800</v>
      </c>
      <c r="AE1192" s="49"/>
      <c r="AF1192" s="49"/>
      <c r="AG1192" s="49"/>
      <c r="AH1192" s="49"/>
      <c r="AI1192" s="49"/>
      <c r="AJ1192" s="49">
        <v>240</v>
      </c>
      <c r="AK1192" s="49"/>
      <c r="AL1192" s="49"/>
      <c r="AM1192" s="49"/>
      <c r="AN1192" s="49"/>
      <c r="AO1192" s="49"/>
      <c r="AP1192" s="49">
        <v>0</v>
      </c>
      <c r="AQ1192" s="49">
        <v>0</v>
      </c>
      <c r="AR1192" s="49">
        <f t="shared" si="711"/>
        <v>7461.5</v>
      </c>
      <c r="AS1192" s="1"/>
      <c r="AT1192" s="46">
        <f>K1192/12</f>
        <v>429.2166666666667</v>
      </c>
      <c r="AU1192" s="46">
        <f>L1192/12</f>
        <v>74.03333333333333</v>
      </c>
      <c r="AV1192" s="46">
        <f>M1192/12</f>
        <v>16.658333333333335</v>
      </c>
      <c r="AW1192" s="46">
        <f>W1192/12</f>
        <v>15.216666666666667</v>
      </c>
      <c r="AX1192" s="46">
        <f>AD1192/12</f>
        <v>66.66666666666667</v>
      </c>
      <c r="AY1192" s="46">
        <f>AJ1192/12</f>
        <v>20</v>
      </c>
    </row>
    <row r="1193" spans="4:51" s="1" customFormat="1" ht="15.75" hidden="1">
      <c r="D1193" s="83"/>
      <c r="E1193" s="52" t="s">
        <v>22</v>
      </c>
      <c r="F1193" s="49"/>
      <c r="G1193" s="49"/>
      <c r="H1193" s="49"/>
      <c r="I1193" s="49"/>
      <c r="J1193" s="49"/>
      <c r="K1193" s="53">
        <v>1287.7</v>
      </c>
      <c r="L1193" s="53">
        <v>222.1</v>
      </c>
      <c r="M1193" s="53"/>
      <c r="N1193" s="53">
        <f aca="true" t="shared" si="718" ref="N1193:AO1193">ROUND((N1192*N$2/100),1)</f>
        <v>0</v>
      </c>
      <c r="O1193" s="53">
        <f t="shared" si="718"/>
        <v>0</v>
      </c>
      <c r="P1193" s="53">
        <f t="shared" si="718"/>
        <v>0</v>
      </c>
      <c r="Q1193" s="53">
        <f t="shared" si="718"/>
        <v>0</v>
      </c>
      <c r="R1193" s="53">
        <f t="shared" si="718"/>
        <v>0</v>
      </c>
      <c r="S1193" s="53">
        <f t="shared" si="718"/>
        <v>0</v>
      </c>
      <c r="T1193" s="53">
        <f t="shared" si="718"/>
        <v>0</v>
      </c>
      <c r="U1193" s="53">
        <f t="shared" si="718"/>
        <v>0</v>
      </c>
      <c r="V1193" s="53">
        <f t="shared" si="718"/>
        <v>0</v>
      </c>
      <c r="W1193" s="53"/>
      <c r="X1193" s="53">
        <f t="shared" si="718"/>
        <v>0</v>
      </c>
      <c r="Y1193" s="53">
        <f t="shared" si="718"/>
        <v>0</v>
      </c>
      <c r="Z1193" s="53">
        <f t="shared" si="718"/>
        <v>0</v>
      </c>
      <c r="AA1193" s="53">
        <f t="shared" si="718"/>
        <v>0</v>
      </c>
      <c r="AB1193" s="53">
        <f t="shared" si="718"/>
        <v>0</v>
      </c>
      <c r="AC1193" s="53">
        <f t="shared" si="718"/>
        <v>0</v>
      </c>
      <c r="AD1193" s="53">
        <f t="shared" si="718"/>
        <v>415.2</v>
      </c>
      <c r="AE1193" s="53">
        <f t="shared" si="718"/>
        <v>0</v>
      </c>
      <c r="AF1193" s="53">
        <f t="shared" si="718"/>
        <v>0</v>
      </c>
      <c r="AG1193" s="53">
        <f t="shared" si="718"/>
        <v>0</v>
      </c>
      <c r="AH1193" s="53">
        <f t="shared" si="718"/>
        <v>0</v>
      </c>
      <c r="AI1193" s="53">
        <f t="shared" si="718"/>
        <v>0</v>
      </c>
      <c r="AJ1193" s="53">
        <v>72</v>
      </c>
      <c r="AK1193" s="53">
        <f t="shared" si="718"/>
        <v>0</v>
      </c>
      <c r="AL1193" s="53">
        <f t="shared" si="718"/>
        <v>0</v>
      </c>
      <c r="AM1193" s="53">
        <f t="shared" si="718"/>
        <v>0</v>
      </c>
      <c r="AN1193" s="53">
        <f t="shared" si="718"/>
        <v>0</v>
      </c>
      <c r="AO1193" s="53">
        <f t="shared" si="718"/>
        <v>0</v>
      </c>
      <c r="AP1193" s="54">
        <f>ROUND((AP1192*AP$2/100),1)</f>
        <v>0</v>
      </c>
      <c r="AQ1193" s="54">
        <f>ROUND((AQ1192*AQ$2/100),1)</f>
        <v>0</v>
      </c>
      <c r="AR1193" s="49">
        <f t="shared" si="711"/>
        <v>1997</v>
      </c>
      <c r="AS1193" s="1" t="b">
        <f>SUM(K1192:AQ1192)=AR1192</f>
        <v>1</v>
      </c>
      <c r="AT1193" s="46"/>
      <c r="AU1193" s="46"/>
      <c r="AV1193" s="46"/>
      <c r="AW1193" s="46"/>
      <c r="AX1193" s="46"/>
      <c r="AY1193" s="46"/>
    </row>
    <row r="1194" spans="4:51" s="1" customFormat="1" ht="15.75" hidden="1">
      <c r="D1194" s="83"/>
      <c r="E1194" s="52" t="s">
        <v>23</v>
      </c>
      <c r="F1194" s="49"/>
      <c r="G1194" s="49"/>
      <c r="H1194" s="49"/>
      <c r="I1194" s="49"/>
      <c r="J1194" s="49"/>
      <c r="K1194" s="53">
        <v>1905.7</v>
      </c>
      <c r="L1194" s="53">
        <v>328.7</v>
      </c>
      <c r="M1194" s="53"/>
      <c r="N1194" s="53">
        <f aca="true" t="shared" si="719" ref="N1194:AO1194">ROUND((N1192*N$3/100),1)</f>
        <v>0</v>
      </c>
      <c r="O1194" s="53">
        <f t="shared" si="719"/>
        <v>0</v>
      </c>
      <c r="P1194" s="53">
        <f t="shared" si="719"/>
        <v>0</v>
      </c>
      <c r="Q1194" s="53">
        <f t="shared" si="719"/>
        <v>0</v>
      </c>
      <c r="R1194" s="53">
        <f t="shared" si="719"/>
        <v>0</v>
      </c>
      <c r="S1194" s="53">
        <f t="shared" si="719"/>
        <v>0</v>
      </c>
      <c r="T1194" s="53">
        <f t="shared" si="719"/>
        <v>0</v>
      </c>
      <c r="U1194" s="53">
        <f t="shared" si="719"/>
        <v>0</v>
      </c>
      <c r="V1194" s="53">
        <f t="shared" si="719"/>
        <v>0</v>
      </c>
      <c r="W1194" s="53"/>
      <c r="X1194" s="53">
        <f t="shared" si="719"/>
        <v>0</v>
      </c>
      <c r="Y1194" s="53">
        <f t="shared" si="719"/>
        <v>0</v>
      </c>
      <c r="Z1194" s="53">
        <f t="shared" si="719"/>
        <v>0</v>
      </c>
      <c r="AA1194" s="53">
        <f t="shared" si="719"/>
        <v>0</v>
      </c>
      <c r="AB1194" s="53">
        <f t="shared" si="719"/>
        <v>0</v>
      </c>
      <c r="AC1194" s="53">
        <f t="shared" si="719"/>
        <v>0</v>
      </c>
      <c r="AD1194" s="53">
        <f t="shared" si="719"/>
        <v>137.6</v>
      </c>
      <c r="AE1194" s="53">
        <f t="shared" si="719"/>
        <v>0</v>
      </c>
      <c r="AF1194" s="53">
        <f t="shared" si="719"/>
        <v>0</v>
      </c>
      <c r="AG1194" s="53">
        <f t="shared" si="719"/>
        <v>0</v>
      </c>
      <c r="AH1194" s="53">
        <f t="shared" si="719"/>
        <v>0</v>
      </c>
      <c r="AI1194" s="53">
        <f t="shared" si="719"/>
        <v>0</v>
      </c>
      <c r="AJ1194" s="53">
        <v>72</v>
      </c>
      <c r="AK1194" s="53">
        <f t="shared" si="719"/>
        <v>0</v>
      </c>
      <c r="AL1194" s="53">
        <f t="shared" si="719"/>
        <v>0</v>
      </c>
      <c r="AM1194" s="53">
        <f t="shared" si="719"/>
        <v>0</v>
      </c>
      <c r="AN1194" s="53">
        <f t="shared" si="719"/>
        <v>0</v>
      </c>
      <c r="AO1194" s="53">
        <f t="shared" si="719"/>
        <v>0</v>
      </c>
      <c r="AP1194" s="54">
        <f>ROUND((AP1192*AP$3/100),1)</f>
        <v>0</v>
      </c>
      <c r="AQ1194" s="54">
        <f>ROUND((AQ1192*AQ$3/100),1)</f>
        <v>0</v>
      </c>
      <c r="AR1194" s="49">
        <f t="shared" si="711"/>
        <v>2444</v>
      </c>
      <c r="AT1194" s="46"/>
      <c r="AU1194" s="46"/>
      <c r="AV1194" s="46"/>
      <c r="AW1194" s="46"/>
      <c r="AX1194" s="46"/>
      <c r="AY1194" s="46"/>
    </row>
    <row r="1195" spans="4:51" s="1" customFormat="1" ht="15.75" hidden="1">
      <c r="D1195" s="83"/>
      <c r="E1195" s="52" t="s">
        <v>24</v>
      </c>
      <c r="F1195" s="49"/>
      <c r="G1195" s="49"/>
      <c r="H1195" s="49"/>
      <c r="I1195" s="49"/>
      <c r="J1195" s="49"/>
      <c r="K1195" s="53">
        <v>772.6</v>
      </c>
      <c r="L1195" s="53">
        <v>133.3</v>
      </c>
      <c r="M1195" s="53"/>
      <c r="N1195" s="53">
        <f aca="true" t="shared" si="720" ref="N1195:AO1195">ROUND((N1192*N$4/100),1)</f>
        <v>0</v>
      </c>
      <c r="O1195" s="53">
        <f t="shared" si="720"/>
        <v>0</v>
      </c>
      <c r="P1195" s="53">
        <f t="shared" si="720"/>
        <v>0</v>
      </c>
      <c r="Q1195" s="53">
        <f t="shared" si="720"/>
        <v>0</v>
      </c>
      <c r="R1195" s="53">
        <f t="shared" si="720"/>
        <v>0</v>
      </c>
      <c r="S1195" s="53">
        <f t="shared" si="720"/>
        <v>0</v>
      </c>
      <c r="T1195" s="53">
        <f t="shared" si="720"/>
        <v>0</v>
      </c>
      <c r="U1195" s="53">
        <f t="shared" si="720"/>
        <v>0</v>
      </c>
      <c r="V1195" s="53">
        <f t="shared" si="720"/>
        <v>0</v>
      </c>
      <c r="W1195" s="53"/>
      <c r="X1195" s="53">
        <f t="shared" si="720"/>
        <v>0</v>
      </c>
      <c r="Y1195" s="53">
        <f t="shared" si="720"/>
        <v>0</v>
      </c>
      <c r="Z1195" s="53">
        <f t="shared" si="720"/>
        <v>0</v>
      </c>
      <c r="AA1195" s="53">
        <f t="shared" si="720"/>
        <v>0</v>
      </c>
      <c r="AB1195" s="53">
        <f t="shared" si="720"/>
        <v>0</v>
      </c>
      <c r="AC1195" s="53">
        <f t="shared" si="720"/>
        <v>0</v>
      </c>
      <c r="AD1195" s="53">
        <f t="shared" si="720"/>
        <v>80.8</v>
      </c>
      <c r="AE1195" s="53">
        <f t="shared" si="720"/>
        <v>0</v>
      </c>
      <c r="AF1195" s="53">
        <f t="shared" si="720"/>
        <v>0</v>
      </c>
      <c r="AG1195" s="53">
        <f t="shared" si="720"/>
        <v>0</v>
      </c>
      <c r="AH1195" s="53">
        <f t="shared" si="720"/>
        <v>0</v>
      </c>
      <c r="AI1195" s="53">
        <f t="shared" si="720"/>
        <v>0</v>
      </c>
      <c r="AJ1195" s="53">
        <v>48</v>
      </c>
      <c r="AK1195" s="53">
        <f t="shared" si="720"/>
        <v>0</v>
      </c>
      <c r="AL1195" s="53">
        <f t="shared" si="720"/>
        <v>0</v>
      </c>
      <c r="AM1195" s="53">
        <f t="shared" si="720"/>
        <v>0</v>
      </c>
      <c r="AN1195" s="53">
        <f t="shared" si="720"/>
        <v>0</v>
      </c>
      <c r="AO1195" s="53">
        <f t="shared" si="720"/>
        <v>0</v>
      </c>
      <c r="AP1195" s="54">
        <f>ROUND((AP1192*AP$4/100),1)</f>
        <v>0</v>
      </c>
      <c r="AQ1195" s="54">
        <f>ROUND((AQ1192*AQ$4/100),1)</f>
        <v>0</v>
      </c>
      <c r="AR1195" s="49">
        <f t="shared" si="711"/>
        <v>1034.7</v>
      </c>
      <c r="AT1195" s="46"/>
      <c r="AU1195" s="46"/>
      <c r="AV1195" s="46"/>
      <c r="AW1195" s="46"/>
      <c r="AX1195" s="46"/>
      <c r="AY1195" s="46"/>
    </row>
    <row r="1196" spans="4:51" s="1" customFormat="1" ht="15.75" hidden="1">
      <c r="D1196" s="83"/>
      <c r="E1196" s="52" t="s">
        <v>26</v>
      </c>
      <c r="F1196" s="49"/>
      <c r="G1196" s="49"/>
      <c r="H1196" s="49"/>
      <c r="I1196" s="49"/>
      <c r="J1196" s="49"/>
      <c r="K1196" s="53">
        <f aca="true" t="shared" si="721" ref="K1196:AO1196">K1192-K1193-K1194-K1195</f>
        <v>1184.6000000000004</v>
      </c>
      <c r="L1196" s="53">
        <f t="shared" si="721"/>
        <v>204.29999999999995</v>
      </c>
      <c r="M1196" s="53"/>
      <c r="N1196" s="53">
        <f t="shared" si="721"/>
        <v>0</v>
      </c>
      <c r="O1196" s="53">
        <f t="shared" si="721"/>
        <v>0</v>
      </c>
      <c r="P1196" s="53">
        <f t="shared" si="721"/>
        <v>0</v>
      </c>
      <c r="Q1196" s="53">
        <f t="shared" si="721"/>
        <v>0</v>
      </c>
      <c r="R1196" s="53">
        <f t="shared" si="721"/>
        <v>0</v>
      </c>
      <c r="S1196" s="53">
        <f t="shared" si="721"/>
        <v>0</v>
      </c>
      <c r="T1196" s="53">
        <f t="shared" si="721"/>
        <v>0</v>
      </c>
      <c r="U1196" s="53">
        <f t="shared" si="721"/>
        <v>0</v>
      </c>
      <c r="V1196" s="53">
        <f t="shared" si="721"/>
        <v>0</v>
      </c>
      <c r="W1196" s="53"/>
      <c r="X1196" s="53">
        <f t="shared" si="721"/>
        <v>0</v>
      </c>
      <c r="Y1196" s="53">
        <f t="shared" si="721"/>
        <v>0</v>
      </c>
      <c r="Z1196" s="53">
        <f t="shared" si="721"/>
        <v>0</v>
      </c>
      <c r="AA1196" s="53">
        <f t="shared" si="721"/>
        <v>0</v>
      </c>
      <c r="AB1196" s="53">
        <f t="shared" si="721"/>
        <v>0</v>
      </c>
      <c r="AC1196" s="53">
        <f t="shared" si="721"/>
        <v>0</v>
      </c>
      <c r="AD1196" s="53">
        <f t="shared" si="721"/>
        <v>166.40000000000003</v>
      </c>
      <c r="AE1196" s="53">
        <f t="shared" si="721"/>
        <v>0</v>
      </c>
      <c r="AF1196" s="53">
        <f t="shared" si="721"/>
        <v>0</v>
      </c>
      <c r="AG1196" s="53">
        <f t="shared" si="721"/>
        <v>0</v>
      </c>
      <c r="AH1196" s="53">
        <f t="shared" si="721"/>
        <v>0</v>
      </c>
      <c r="AI1196" s="53">
        <f t="shared" si="721"/>
        <v>0</v>
      </c>
      <c r="AJ1196" s="53">
        <f t="shared" si="721"/>
        <v>48</v>
      </c>
      <c r="AK1196" s="53">
        <f t="shared" si="721"/>
        <v>0</v>
      </c>
      <c r="AL1196" s="53">
        <f t="shared" si="721"/>
        <v>0</v>
      </c>
      <c r="AM1196" s="53">
        <f t="shared" si="721"/>
        <v>0</v>
      </c>
      <c r="AN1196" s="53">
        <f t="shared" si="721"/>
        <v>0</v>
      </c>
      <c r="AO1196" s="53">
        <f t="shared" si="721"/>
        <v>0</v>
      </c>
      <c r="AP1196" s="54">
        <f>AP1192-AP1193-AP1194-AP1195</f>
        <v>0</v>
      </c>
      <c r="AQ1196" s="54">
        <f>AQ1192-AQ1193-AQ1194-AQ1195</f>
        <v>0</v>
      </c>
      <c r="AR1196" s="49">
        <f t="shared" si="711"/>
        <v>1603.3000000000004</v>
      </c>
      <c r="AT1196" s="46"/>
      <c r="AU1196" s="46"/>
      <c r="AV1196" s="46"/>
      <c r="AW1196" s="46"/>
      <c r="AX1196" s="46"/>
      <c r="AY1196" s="46"/>
    </row>
    <row r="1197" spans="4:51" ht="15.75" hidden="1">
      <c r="D1197" s="82"/>
      <c r="E1197" s="49"/>
      <c r="F1197" s="58"/>
      <c r="G1197" s="58"/>
      <c r="H1197" s="58"/>
      <c r="I1197" s="58"/>
      <c r="J1197" s="58"/>
      <c r="K1197" s="55"/>
      <c r="L1197" s="56"/>
      <c r="M1197" s="56"/>
      <c r="N1197" s="56"/>
      <c r="O1197" s="56"/>
      <c r="P1197" s="56"/>
      <c r="Q1197" s="56"/>
      <c r="R1197" s="56"/>
      <c r="S1197" s="56"/>
      <c r="T1197" s="56"/>
      <c r="U1197" s="56"/>
      <c r="V1197" s="56"/>
      <c r="W1197" s="56"/>
      <c r="X1197" s="56"/>
      <c r="Y1197" s="56"/>
      <c r="Z1197" s="56"/>
      <c r="AA1197" s="56"/>
      <c r="AB1197" s="56"/>
      <c r="AC1197" s="56"/>
      <c r="AD1197" s="56"/>
      <c r="AE1197" s="56"/>
      <c r="AF1197" s="56"/>
      <c r="AG1197" s="56"/>
      <c r="AH1197" s="56"/>
      <c r="AI1197" s="56"/>
      <c r="AJ1197" s="56"/>
      <c r="AK1197" s="56"/>
      <c r="AL1197" s="56"/>
      <c r="AM1197" s="56"/>
      <c r="AN1197" s="56"/>
      <c r="AO1197" s="56"/>
      <c r="AP1197" s="56"/>
      <c r="AQ1197" s="56"/>
      <c r="AR1197" s="49">
        <f t="shared" si="711"/>
        <v>0</v>
      </c>
      <c r="AT1197" s="46"/>
      <c r="AU1197" s="46"/>
      <c r="AV1197" s="46"/>
      <c r="AW1197" s="46"/>
      <c r="AX1197" s="46"/>
      <c r="AY1197" s="46"/>
    </row>
    <row r="1198" spans="4:51" ht="15.75" hidden="1">
      <c r="D1198" s="82"/>
      <c r="E1198" s="49"/>
      <c r="F1198" s="58"/>
      <c r="G1198" s="58"/>
      <c r="H1198" s="58"/>
      <c r="I1198" s="58"/>
      <c r="J1198" s="58"/>
      <c r="K1198" s="55"/>
      <c r="L1198" s="56"/>
      <c r="M1198" s="56"/>
      <c r="N1198" s="56"/>
      <c r="O1198" s="56"/>
      <c r="P1198" s="56"/>
      <c r="Q1198" s="56"/>
      <c r="R1198" s="56"/>
      <c r="S1198" s="56"/>
      <c r="T1198" s="56"/>
      <c r="U1198" s="56"/>
      <c r="V1198" s="56"/>
      <c r="W1198" s="56"/>
      <c r="X1198" s="56"/>
      <c r="Y1198" s="56"/>
      <c r="Z1198" s="56"/>
      <c r="AA1198" s="56"/>
      <c r="AB1198" s="56"/>
      <c r="AC1198" s="56"/>
      <c r="AD1198" s="56"/>
      <c r="AE1198" s="56"/>
      <c r="AF1198" s="56"/>
      <c r="AG1198" s="56"/>
      <c r="AH1198" s="56"/>
      <c r="AI1198" s="56"/>
      <c r="AJ1198" s="56"/>
      <c r="AK1198" s="56"/>
      <c r="AL1198" s="56"/>
      <c r="AM1198" s="56"/>
      <c r="AN1198" s="56"/>
      <c r="AO1198" s="56"/>
      <c r="AP1198" s="56"/>
      <c r="AQ1198" s="56"/>
      <c r="AR1198" s="49">
        <f t="shared" si="711"/>
        <v>0</v>
      </c>
      <c r="AT1198" s="46"/>
      <c r="AU1198" s="46"/>
      <c r="AV1198" s="46"/>
      <c r="AW1198" s="46"/>
      <c r="AX1198" s="46"/>
      <c r="AY1198" s="46"/>
    </row>
    <row r="1199" spans="4:51" s="2" customFormat="1" ht="31.5">
      <c r="D1199" s="67">
        <v>70722</v>
      </c>
      <c r="E1199" s="48" t="s">
        <v>188</v>
      </c>
      <c r="F1199" s="49"/>
      <c r="G1199" s="49"/>
      <c r="H1199" s="49"/>
      <c r="I1199" s="49"/>
      <c r="J1199" s="49"/>
      <c r="K1199" s="50">
        <v>21135.5</v>
      </c>
      <c r="L1199" s="50">
        <f>L1200+L1201+L1202+L1203</f>
        <v>3644.7999999999997</v>
      </c>
      <c r="M1199" s="49">
        <v>626.1</v>
      </c>
      <c r="N1199" s="49"/>
      <c r="O1199" s="49"/>
      <c r="P1199" s="49"/>
      <c r="Q1199" s="49"/>
      <c r="R1199" s="49"/>
      <c r="S1199" s="49"/>
      <c r="T1199" s="49"/>
      <c r="U1199" s="49"/>
      <c r="V1199" s="49"/>
      <c r="W1199" s="49">
        <v>350</v>
      </c>
      <c r="X1199" s="49"/>
      <c r="Y1199" s="49"/>
      <c r="Z1199" s="49"/>
      <c r="AA1199" s="49"/>
      <c r="AB1199" s="49"/>
      <c r="AC1199" s="49"/>
      <c r="AD1199" s="49">
        <v>432</v>
      </c>
      <c r="AE1199" s="49"/>
      <c r="AF1199" s="49"/>
      <c r="AG1199" s="49"/>
      <c r="AH1199" s="49"/>
      <c r="AI1199" s="49"/>
      <c r="AJ1199" s="49"/>
      <c r="AK1199" s="49"/>
      <c r="AL1199" s="49"/>
      <c r="AM1199" s="49"/>
      <c r="AN1199" s="49"/>
      <c r="AO1199" s="49"/>
      <c r="AP1199" s="49">
        <v>0</v>
      </c>
      <c r="AQ1199" s="49">
        <v>0</v>
      </c>
      <c r="AR1199" s="49">
        <f t="shared" si="711"/>
        <v>26188.399999999998</v>
      </c>
      <c r="AS1199" s="1"/>
      <c r="AT1199" s="46">
        <f>K1199/12</f>
        <v>1761.2916666666667</v>
      </c>
      <c r="AU1199" s="46">
        <f>L1199/12</f>
        <v>303.7333333333333</v>
      </c>
      <c r="AV1199" s="46">
        <f>M1199/12</f>
        <v>52.175000000000004</v>
      </c>
      <c r="AW1199" s="46">
        <f>W1199/12</f>
        <v>29.166666666666668</v>
      </c>
      <c r="AX1199" s="46">
        <f>AD1199/12</f>
        <v>36</v>
      </c>
      <c r="AY1199" s="46">
        <f>AJ1199/12</f>
        <v>0</v>
      </c>
    </row>
    <row r="1200" spans="4:51" s="1" customFormat="1" ht="15.75" hidden="1">
      <c r="D1200" s="83"/>
      <c r="E1200" s="52" t="s">
        <v>22</v>
      </c>
      <c r="F1200" s="49"/>
      <c r="G1200" s="49"/>
      <c r="H1200" s="49"/>
      <c r="I1200" s="49"/>
      <c r="J1200" s="49"/>
      <c r="K1200" s="53">
        <f>ROUND((K1199*K$2/100),1)</f>
        <v>4438.5</v>
      </c>
      <c r="L1200" s="53">
        <v>743.7</v>
      </c>
      <c r="M1200" s="53"/>
      <c r="N1200" s="53">
        <f>ROUND((N1199*N$2/100),1)</f>
        <v>0</v>
      </c>
      <c r="O1200" s="53">
        <f>ROUND((O1199*O$2/100),1)</f>
        <v>0</v>
      </c>
      <c r="P1200" s="53">
        <f>ROUND((P1199*P$2/100),1)</f>
        <v>0</v>
      </c>
      <c r="Q1200" s="53">
        <f>ROUND((Q1199*Q$2/100),1)</f>
        <v>0</v>
      </c>
      <c r="R1200" s="53">
        <f>ROUND((R1199*R$2/100),1)</f>
        <v>0</v>
      </c>
      <c r="S1200" s="53">
        <f>ROUND((S1199*S$2/100),1)</f>
        <v>0</v>
      </c>
      <c r="T1200" s="53">
        <v>44.4</v>
      </c>
      <c r="U1200" s="53">
        <f>ROUND((U1199*U$2/100),1)</f>
        <v>0</v>
      </c>
      <c r="V1200" s="53">
        <f>ROUND((V1199*V$2/100),1)</f>
        <v>0</v>
      </c>
      <c r="W1200" s="53"/>
      <c r="X1200" s="53">
        <f>ROUND((X1199*X$2/100),1)</f>
        <v>0</v>
      </c>
      <c r="Y1200" s="53">
        <f>ROUND((Y1199*Y$2/100),1)</f>
        <v>0</v>
      </c>
      <c r="Z1200" s="53">
        <f>ROUND((Z1199*Z$2/100),1)</f>
        <v>0</v>
      </c>
      <c r="AA1200" s="53">
        <f>ROUND((AA1199*AA$2/100),1)</f>
        <v>0</v>
      </c>
      <c r="AB1200" s="53">
        <f>ROUND((AB1199*AB$2/100),1)</f>
        <v>0</v>
      </c>
      <c r="AC1200" s="53">
        <f>ROUND((AC1199*AC$2/100),1)</f>
        <v>0</v>
      </c>
      <c r="AD1200" s="53">
        <f>ROUND((AD1199*AD$2/100),1)</f>
        <v>224.2</v>
      </c>
      <c r="AE1200" s="53">
        <f>ROUND((AE1199*AE$2/100),1)</f>
        <v>0</v>
      </c>
      <c r="AF1200" s="53">
        <f>ROUND((AF1199*AF$2/100),1)</f>
        <v>0</v>
      </c>
      <c r="AG1200" s="53">
        <f>ROUND((AG1199*AG$2/100),1)</f>
        <v>0</v>
      </c>
      <c r="AH1200" s="53">
        <f>ROUND((AH1199*AH$2/100),1)</f>
        <v>0</v>
      </c>
      <c r="AI1200" s="53">
        <f>ROUND((AI1199*AI$2/100),1)</f>
        <v>0</v>
      </c>
      <c r="AJ1200" s="53">
        <f>ROUND((AJ1199*AJ$2/100),1)</f>
        <v>0</v>
      </c>
      <c r="AK1200" s="53">
        <f>ROUND((AK1199*AK$2/100),1)</f>
        <v>0</v>
      </c>
      <c r="AL1200" s="53">
        <f>ROUND((AL1199*AL$2/100),1)</f>
        <v>0</v>
      </c>
      <c r="AM1200" s="53">
        <f>ROUND((AM1199*AM$2/100),1)</f>
        <v>0</v>
      </c>
      <c r="AN1200" s="53">
        <f>ROUND((AN1199*AN$2/100),1)</f>
        <v>0</v>
      </c>
      <c r="AO1200" s="53">
        <f>ROUND((AO1199*AO$2/100),1)</f>
        <v>0</v>
      </c>
      <c r="AP1200" s="53">
        <f>ROUND((AP1199*AP$2/100),1)</f>
        <v>0</v>
      </c>
      <c r="AQ1200" s="53">
        <f>ROUND((AQ1199*AQ$2/100),1)</f>
        <v>0</v>
      </c>
      <c r="AR1200" s="49">
        <f t="shared" si="711"/>
        <v>5406.4</v>
      </c>
      <c r="AS1200" s="1" t="b">
        <f>SUM(K1199:AQ1199)=AR1199</f>
        <v>1</v>
      </c>
      <c r="AT1200" s="46"/>
      <c r="AU1200" s="46"/>
      <c r="AV1200" s="46"/>
      <c r="AW1200" s="46"/>
      <c r="AX1200" s="46"/>
      <c r="AY1200" s="46"/>
    </row>
    <row r="1201" spans="4:51" s="1" customFormat="1" ht="15.75" hidden="1">
      <c r="D1201" s="83"/>
      <c r="E1201" s="52" t="s">
        <v>23</v>
      </c>
      <c r="F1201" s="49"/>
      <c r="G1201" s="49"/>
      <c r="H1201" s="49"/>
      <c r="I1201" s="49"/>
      <c r="J1201" s="49"/>
      <c r="K1201" s="53">
        <f aca="true" t="shared" si="722" ref="K1201:AO1201">ROUND((K1199*K$3/100),1)</f>
        <v>6805.6</v>
      </c>
      <c r="L1201" s="53">
        <v>1267.8</v>
      </c>
      <c r="M1201" s="53"/>
      <c r="N1201" s="53">
        <f t="shared" si="722"/>
        <v>0</v>
      </c>
      <c r="O1201" s="53">
        <f t="shared" si="722"/>
        <v>0</v>
      </c>
      <c r="P1201" s="53">
        <f t="shared" si="722"/>
        <v>0</v>
      </c>
      <c r="Q1201" s="53">
        <f t="shared" si="722"/>
        <v>0</v>
      </c>
      <c r="R1201" s="53">
        <f t="shared" si="722"/>
        <v>0</v>
      </c>
      <c r="S1201" s="53">
        <f t="shared" si="722"/>
        <v>0</v>
      </c>
      <c r="T1201" s="53">
        <f t="shared" si="722"/>
        <v>0</v>
      </c>
      <c r="U1201" s="53">
        <f t="shared" si="722"/>
        <v>0</v>
      </c>
      <c r="V1201" s="53">
        <f t="shared" si="722"/>
        <v>0</v>
      </c>
      <c r="W1201" s="53"/>
      <c r="X1201" s="53">
        <f t="shared" si="722"/>
        <v>0</v>
      </c>
      <c r="Y1201" s="53">
        <f>ROUND((Y1200*Y$2/100),1)</f>
        <v>0</v>
      </c>
      <c r="Z1201" s="53">
        <f t="shared" si="722"/>
        <v>0</v>
      </c>
      <c r="AA1201" s="53">
        <f t="shared" si="722"/>
        <v>0</v>
      </c>
      <c r="AB1201" s="53">
        <f t="shared" si="722"/>
        <v>0</v>
      </c>
      <c r="AC1201" s="53">
        <f t="shared" si="722"/>
        <v>0</v>
      </c>
      <c r="AD1201" s="53">
        <f t="shared" si="722"/>
        <v>74.3</v>
      </c>
      <c r="AE1201" s="53">
        <f t="shared" si="722"/>
        <v>0</v>
      </c>
      <c r="AF1201" s="53">
        <f t="shared" si="722"/>
        <v>0</v>
      </c>
      <c r="AG1201" s="53">
        <f t="shared" si="722"/>
        <v>0</v>
      </c>
      <c r="AH1201" s="53">
        <f t="shared" si="722"/>
        <v>0</v>
      </c>
      <c r="AI1201" s="53">
        <f t="shared" si="722"/>
        <v>0</v>
      </c>
      <c r="AJ1201" s="53">
        <f t="shared" si="722"/>
        <v>0</v>
      </c>
      <c r="AK1201" s="53">
        <f t="shared" si="722"/>
        <v>0</v>
      </c>
      <c r="AL1201" s="53">
        <f t="shared" si="722"/>
        <v>0</v>
      </c>
      <c r="AM1201" s="53">
        <f t="shared" si="722"/>
        <v>0</v>
      </c>
      <c r="AN1201" s="53">
        <f t="shared" si="722"/>
        <v>0</v>
      </c>
      <c r="AO1201" s="53">
        <f t="shared" si="722"/>
        <v>0</v>
      </c>
      <c r="AP1201" s="54">
        <f>ROUND((AP1199*AP$3/100),1)</f>
        <v>0</v>
      </c>
      <c r="AQ1201" s="54">
        <f>ROUND((AQ1199*AQ$3/100),1)</f>
        <v>0</v>
      </c>
      <c r="AR1201" s="49">
        <f t="shared" si="711"/>
        <v>8147.700000000001</v>
      </c>
      <c r="AT1201" s="46"/>
      <c r="AU1201" s="46"/>
      <c r="AV1201" s="46"/>
      <c r="AW1201" s="46"/>
      <c r="AX1201" s="46"/>
      <c r="AY1201" s="46"/>
    </row>
    <row r="1202" spans="4:51" s="1" customFormat="1" ht="15.75" hidden="1">
      <c r="D1202" s="83"/>
      <c r="E1202" s="52" t="s">
        <v>24</v>
      </c>
      <c r="F1202" s="49"/>
      <c r="G1202" s="49"/>
      <c r="H1202" s="49"/>
      <c r="I1202" s="49"/>
      <c r="J1202" s="49"/>
      <c r="K1202" s="53">
        <f aca="true" t="shared" si="723" ref="K1202:AO1202">ROUND((K1199*K$4/100),1)</f>
        <v>4036.9</v>
      </c>
      <c r="L1202" s="53">
        <v>674.7</v>
      </c>
      <c r="M1202" s="53"/>
      <c r="N1202" s="53">
        <f t="shared" si="723"/>
        <v>0</v>
      </c>
      <c r="O1202" s="53">
        <v>2.3</v>
      </c>
      <c r="P1202" s="53">
        <f t="shared" si="723"/>
        <v>0</v>
      </c>
      <c r="Q1202" s="53">
        <f t="shared" si="723"/>
        <v>0</v>
      </c>
      <c r="R1202" s="53">
        <f t="shared" si="723"/>
        <v>0</v>
      </c>
      <c r="S1202" s="53">
        <f t="shared" si="723"/>
        <v>0</v>
      </c>
      <c r="T1202" s="53">
        <f t="shared" si="723"/>
        <v>0</v>
      </c>
      <c r="U1202" s="53">
        <f t="shared" si="723"/>
        <v>0</v>
      </c>
      <c r="V1202" s="53">
        <f t="shared" si="723"/>
        <v>0</v>
      </c>
      <c r="W1202" s="53"/>
      <c r="X1202" s="53">
        <f t="shared" si="723"/>
        <v>0</v>
      </c>
      <c r="Y1202" s="53">
        <f>ROUND((Y1201*Y$2/100),1)</f>
        <v>0</v>
      </c>
      <c r="Z1202" s="53">
        <f t="shared" si="723"/>
        <v>0</v>
      </c>
      <c r="AA1202" s="53">
        <f t="shared" si="723"/>
        <v>0</v>
      </c>
      <c r="AB1202" s="53">
        <f t="shared" si="723"/>
        <v>0</v>
      </c>
      <c r="AC1202" s="53">
        <f t="shared" si="723"/>
        <v>0</v>
      </c>
      <c r="AD1202" s="53">
        <f t="shared" si="723"/>
        <v>43.6</v>
      </c>
      <c r="AE1202" s="53">
        <f t="shared" si="723"/>
        <v>0</v>
      </c>
      <c r="AF1202" s="53">
        <f t="shared" si="723"/>
        <v>0</v>
      </c>
      <c r="AG1202" s="53">
        <f t="shared" si="723"/>
        <v>0</v>
      </c>
      <c r="AH1202" s="53">
        <f t="shared" si="723"/>
        <v>0</v>
      </c>
      <c r="AI1202" s="53">
        <f t="shared" si="723"/>
        <v>0</v>
      </c>
      <c r="AJ1202" s="53">
        <f t="shared" si="723"/>
        <v>0</v>
      </c>
      <c r="AK1202" s="53">
        <f t="shared" si="723"/>
        <v>0</v>
      </c>
      <c r="AL1202" s="53">
        <f t="shared" si="723"/>
        <v>0</v>
      </c>
      <c r="AM1202" s="53">
        <f t="shared" si="723"/>
        <v>0</v>
      </c>
      <c r="AN1202" s="53">
        <f t="shared" si="723"/>
        <v>0</v>
      </c>
      <c r="AO1202" s="53">
        <f t="shared" si="723"/>
        <v>0</v>
      </c>
      <c r="AP1202" s="54">
        <f>ROUND((AP1199*AP$4/100),1)</f>
        <v>0</v>
      </c>
      <c r="AQ1202" s="54">
        <f>ROUND((AQ1199*AQ$4/100),1)</f>
        <v>0</v>
      </c>
      <c r="AR1202" s="49">
        <f t="shared" si="711"/>
        <v>4755.200000000001</v>
      </c>
      <c r="AT1202" s="46"/>
      <c r="AU1202" s="46"/>
      <c r="AV1202" s="46"/>
      <c r="AW1202" s="46"/>
      <c r="AX1202" s="46"/>
      <c r="AY1202" s="46"/>
    </row>
    <row r="1203" spans="4:51" s="1" customFormat="1" ht="15.75" hidden="1">
      <c r="D1203" s="83"/>
      <c r="E1203" s="52" t="s">
        <v>26</v>
      </c>
      <c r="F1203" s="49"/>
      <c r="G1203" s="49"/>
      <c r="H1203" s="49"/>
      <c r="I1203" s="49"/>
      <c r="J1203" s="49"/>
      <c r="K1203" s="53">
        <f aca="true" t="shared" si="724" ref="K1203:AO1203">K1199-K1200-K1201-K1202</f>
        <v>5854.5</v>
      </c>
      <c r="L1203" s="53">
        <v>958.6</v>
      </c>
      <c r="M1203" s="53"/>
      <c r="N1203" s="53">
        <f t="shared" si="724"/>
        <v>0</v>
      </c>
      <c r="O1203" s="53">
        <v>2.6</v>
      </c>
      <c r="P1203" s="53">
        <f t="shared" si="724"/>
        <v>0</v>
      </c>
      <c r="Q1203" s="53">
        <f t="shared" si="724"/>
        <v>0</v>
      </c>
      <c r="R1203" s="53">
        <f t="shared" si="724"/>
        <v>0</v>
      </c>
      <c r="S1203" s="53">
        <f t="shared" si="724"/>
        <v>0</v>
      </c>
      <c r="T1203" s="53">
        <f t="shared" si="724"/>
        <v>-44.4</v>
      </c>
      <c r="U1203" s="53">
        <f t="shared" si="724"/>
        <v>0</v>
      </c>
      <c r="V1203" s="53">
        <f t="shared" si="724"/>
        <v>0</v>
      </c>
      <c r="W1203" s="53"/>
      <c r="X1203" s="53">
        <f t="shared" si="724"/>
        <v>0</v>
      </c>
      <c r="Y1203" s="53">
        <f>ROUND((Y1202*Y$2/100),1)</f>
        <v>0</v>
      </c>
      <c r="Z1203" s="53">
        <f t="shared" si="724"/>
        <v>0</v>
      </c>
      <c r="AA1203" s="53">
        <f t="shared" si="724"/>
        <v>0</v>
      </c>
      <c r="AB1203" s="53">
        <f t="shared" si="724"/>
        <v>0</v>
      </c>
      <c r="AC1203" s="53">
        <f t="shared" si="724"/>
        <v>0</v>
      </c>
      <c r="AD1203" s="53">
        <f t="shared" si="724"/>
        <v>89.9</v>
      </c>
      <c r="AE1203" s="53">
        <f t="shared" si="724"/>
        <v>0</v>
      </c>
      <c r="AF1203" s="53">
        <f t="shared" si="724"/>
        <v>0</v>
      </c>
      <c r="AG1203" s="53">
        <f t="shared" si="724"/>
        <v>0</v>
      </c>
      <c r="AH1203" s="53">
        <f t="shared" si="724"/>
        <v>0</v>
      </c>
      <c r="AI1203" s="53">
        <f t="shared" si="724"/>
        <v>0</v>
      </c>
      <c r="AJ1203" s="53">
        <f t="shared" si="724"/>
        <v>0</v>
      </c>
      <c r="AK1203" s="53">
        <f t="shared" si="724"/>
        <v>0</v>
      </c>
      <c r="AL1203" s="53">
        <f t="shared" si="724"/>
        <v>0</v>
      </c>
      <c r="AM1203" s="53">
        <f t="shared" si="724"/>
        <v>0</v>
      </c>
      <c r="AN1203" s="53">
        <f t="shared" si="724"/>
        <v>0</v>
      </c>
      <c r="AO1203" s="53">
        <f t="shared" si="724"/>
        <v>0</v>
      </c>
      <c r="AP1203" s="54">
        <f>AP1199-AP1200-AP1201-AP1202</f>
        <v>0</v>
      </c>
      <c r="AQ1203" s="54">
        <f>AQ1199-AQ1200-AQ1201-AQ1202</f>
        <v>0</v>
      </c>
      <c r="AR1203" s="49">
        <f t="shared" si="711"/>
        <v>6903</v>
      </c>
      <c r="AT1203" s="46"/>
      <c r="AU1203" s="46"/>
      <c r="AV1203" s="46"/>
      <c r="AW1203" s="46"/>
      <c r="AX1203" s="46"/>
      <c r="AY1203" s="46"/>
    </row>
    <row r="1204" spans="4:51" ht="15.75" hidden="1">
      <c r="D1204" s="82"/>
      <c r="E1204" s="49"/>
      <c r="F1204" s="58"/>
      <c r="G1204" s="58"/>
      <c r="H1204" s="58"/>
      <c r="I1204" s="58"/>
      <c r="J1204" s="58"/>
      <c r="K1204" s="55"/>
      <c r="L1204" s="56"/>
      <c r="M1204" s="56"/>
      <c r="N1204" s="56"/>
      <c r="O1204" s="56"/>
      <c r="P1204" s="56"/>
      <c r="Q1204" s="56"/>
      <c r="R1204" s="56"/>
      <c r="S1204" s="56"/>
      <c r="T1204" s="56"/>
      <c r="U1204" s="56"/>
      <c r="V1204" s="56"/>
      <c r="W1204" s="56"/>
      <c r="X1204" s="56"/>
      <c r="Y1204" s="56"/>
      <c r="Z1204" s="56"/>
      <c r="AA1204" s="56"/>
      <c r="AB1204" s="56"/>
      <c r="AC1204" s="56"/>
      <c r="AD1204" s="56"/>
      <c r="AE1204" s="56"/>
      <c r="AF1204" s="56"/>
      <c r="AG1204" s="56"/>
      <c r="AH1204" s="56"/>
      <c r="AI1204" s="56"/>
      <c r="AJ1204" s="56"/>
      <c r="AK1204" s="56"/>
      <c r="AL1204" s="56"/>
      <c r="AM1204" s="56"/>
      <c r="AN1204" s="56"/>
      <c r="AO1204" s="56"/>
      <c r="AP1204" s="56"/>
      <c r="AQ1204" s="56"/>
      <c r="AR1204" s="49">
        <f t="shared" si="711"/>
        <v>0</v>
      </c>
      <c r="AT1204" s="46"/>
      <c r="AU1204" s="46"/>
      <c r="AV1204" s="46"/>
      <c r="AW1204" s="46"/>
      <c r="AX1204" s="46"/>
      <c r="AY1204" s="46"/>
    </row>
    <row r="1205" spans="4:51" ht="15.75" hidden="1">
      <c r="D1205" s="82"/>
      <c r="E1205" s="49"/>
      <c r="F1205" s="58"/>
      <c r="G1205" s="58"/>
      <c r="H1205" s="58"/>
      <c r="I1205" s="58"/>
      <c r="J1205" s="58"/>
      <c r="K1205" s="55"/>
      <c r="L1205" s="56"/>
      <c r="M1205" s="56"/>
      <c r="N1205" s="56"/>
      <c r="O1205" s="56"/>
      <c r="P1205" s="56"/>
      <c r="Q1205" s="56"/>
      <c r="R1205" s="56"/>
      <c r="S1205" s="56"/>
      <c r="T1205" s="56"/>
      <c r="U1205" s="56"/>
      <c r="V1205" s="56"/>
      <c r="W1205" s="56"/>
      <c r="X1205" s="56"/>
      <c r="Y1205" s="56"/>
      <c r="Z1205" s="56"/>
      <c r="AA1205" s="56"/>
      <c r="AB1205" s="56"/>
      <c r="AC1205" s="56"/>
      <c r="AD1205" s="56"/>
      <c r="AE1205" s="56"/>
      <c r="AF1205" s="56"/>
      <c r="AG1205" s="56"/>
      <c r="AH1205" s="56"/>
      <c r="AI1205" s="56"/>
      <c r="AJ1205" s="56"/>
      <c r="AK1205" s="56"/>
      <c r="AL1205" s="56"/>
      <c r="AM1205" s="56"/>
      <c r="AN1205" s="56"/>
      <c r="AO1205" s="56"/>
      <c r="AP1205" s="56"/>
      <c r="AQ1205" s="56"/>
      <c r="AR1205" s="49">
        <f t="shared" si="711"/>
        <v>0</v>
      </c>
      <c r="AT1205" s="46"/>
      <c r="AU1205" s="46"/>
      <c r="AV1205" s="46"/>
      <c r="AW1205" s="46"/>
      <c r="AX1205" s="46"/>
      <c r="AY1205" s="46"/>
    </row>
    <row r="1206" spans="4:51" s="2" customFormat="1" ht="15.75">
      <c r="D1206" s="67">
        <v>70722</v>
      </c>
      <c r="E1206" s="48" t="s">
        <v>189</v>
      </c>
      <c r="F1206" s="49"/>
      <c r="G1206" s="49"/>
      <c r="H1206" s="49"/>
      <c r="I1206" s="49"/>
      <c r="J1206" s="49"/>
      <c r="K1206" s="50">
        <v>14058.6</v>
      </c>
      <c r="L1206" s="49">
        <v>2426.1</v>
      </c>
      <c r="M1206" s="49">
        <v>820.2</v>
      </c>
      <c r="N1206" s="49"/>
      <c r="O1206" s="49"/>
      <c r="P1206" s="49"/>
      <c r="Q1206" s="49"/>
      <c r="R1206" s="49"/>
      <c r="S1206" s="49"/>
      <c r="T1206" s="49"/>
      <c r="U1206" s="49"/>
      <c r="V1206" s="49"/>
      <c r="W1206" s="49">
        <v>300</v>
      </c>
      <c r="X1206" s="49"/>
      <c r="Y1206" s="49"/>
      <c r="Z1206" s="49"/>
      <c r="AA1206" s="49"/>
      <c r="AB1206" s="49"/>
      <c r="AC1206" s="49"/>
      <c r="AD1206" s="49">
        <v>722.7</v>
      </c>
      <c r="AE1206" s="49"/>
      <c r="AF1206" s="49"/>
      <c r="AG1206" s="49"/>
      <c r="AH1206" s="49"/>
      <c r="AI1206" s="49"/>
      <c r="AJ1206" s="49"/>
      <c r="AK1206" s="49"/>
      <c r="AL1206" s="49"/>
      <c r="AM1206" s="49"/>
      <c r="AN1206" s="49"/>
      <c r="AO1206" s="49"/>
      <c r="AP1206" s="49">
        <v>0</v>
      </c>
      <c r="AQ1206" s="49">
        <v>0</v>
      </c>
      <c r="AR1206" s="49">
        <f t="shared" si="711"/>
        <v>18327.600000000002</v>
      </c>
      <c r="AS1206" s="1"/>
      <c r="AT1206" s="46">
        <f>K1206/12</f>
        <v>1171.55</v>
      </c>
      <c r="AU1206" s="46">
        <f>L1206/12</f>
        <v>202.17499999999998</v>
      </c>
      <c r="AV1206" s="46">
        <f>M1206/12</f>
        <v>68.35000000000001</v>
      </c>
      <c r="AW1206" s="46">
        <f>W1206/12</f>
        <v>25</v>
      </c>
      <c r="AX1206" s="46">
        <f>AD1206/12</f>
        <v>60.225</v>
      </c>
      <c r="AY1206" s="46">
        <f>AJ1206/12</f>
        <v>0</v>
      </c>
    </row>
    <row r="1207" spans="4:51" s="1" customFormat="1" ht="15.75" hidden="1">
      <c r="D1207" s="83"/>
      <c r="E1207" s="52" t="s">
        <v>22</v>
      </c>
      <c r="F1207" s="49"/>
      <c r="G1207" s="49"/>
      <c r="H1207" s="49"/>
      <c r="I1207" s="49"/>
      <c r="J1207" s="49"/>
      <c r="K1207" s="53">
        <f aca="true" t="shared" si="725" ref="K1207:AQ1207">ROUND((K1206*K$2/100),1)</f>
        <v>2952.3</v>
      </c>
      <c r="L1207" s="54">
        <v>544</v>
      </c>
      <c r="M1207" s="54"/>
      <c r="N1207" s="54">
        <f t="shared" si="725"/>
        <v>0</v>
      </c>
      <c r="O1207" s="54">
        <f t="shared" si="725"/>
        <v>0</v>
      </c>
      <c r="P1207" s="54">
        <f t="shared" si="725"/>
        <v>0</v>
      </c>
      <c r="Q1207" s="54">
        <f t="shared" si="725"/>
        <v>0</v>
      </c>
      <c r="R1207" s="54">
        <f t="shared" si="725"/>
        <v>0</v>
      </c>
      <c r="S1207" s="54">
        <f t="shared" si="725"/>
        <v>0</v>
      </c>
      <c r="T1207" s="54">
        <f t="shared" si="725"/>
        <v>0</v>
      </c>
      <c r="U1207" s="54">
        <f t="shared" si="725"/>
        <v>0</v>
      </c>
      <c r="V1207" s="54"/>
      <c r="W1207" s="54"/>
      <c r="X1207" s="54">
        <f t="shared" si="725"/>
        <v>0</v>
      </c>
      <c r="Y1207" s="54">
        <f t="shared" si="725"/>
        <v>0</v>
      </c>
      <c r="Z1207" s="54">
        <f t="shared" si="725"/>
        <v>0</v>
      </c>
      <c r="AA1207" s="54">
        <f t="shared" si="725"/>
        <v>0</v>
      </c>
      <c r="AB1207" s="54">
        <f t="shared" si="725"/>
        <v>0</v>
      </c>
      <c r="AC1207" s="54">
        <f t="shared" si="725"/>
        <v>0</v>
      </c>
      <c r="AD1207" s="54">
        <f t="shared" si="725"/>
        <v>375.1</v>
      </c>
      <c r="AE1207" s="54">
        <f t="shared" si="725"/>
        <v>0</v>
      </c>
      <c r="AF1207" s="54">
        <f t="shared" si="725"/>
        <v>0</v>
      </c>
      <c r="AG1207" s="54">
        <f t="shared" si="725"/>
        <v>0</v>
      </c>
      <c r="AH1207" s="54">
        <f t="shared" si="725"/>
        <v>0</v>
      </c>
      <c r="AI1207" s="54">
        <f t="shared" si="725"/>
        <v>0</v>
      </c>
      <c r="AJ1207" s="54">
        <f t="shared" si="725"/>
        <v>0</v>
      </c>
      <c r="AK1207" s="54">
        <f t="shared" si="725"/>
        <v>0</v>
      </c>
      <c r="AL1207" s="54">
        <f t="shared" si="725"/>
        <v>0</v>
      </c>
      <c r="AM1207" s="54">
        <f t="shared" si="725"/>
        <v>0</v>
      </c>
      <c r="AN1207" s="54">
        <f t="shared" si="725"/>
        <v>0</v>
      </c>
      <c r="AO1207" s="54">
        <f t="shared" si="725"/>
        <v>0</v>
      </c>
      <c r="AP1207" s="54">
        <f t="shared" si="725"/>
        <v>0</v>
      </c>
      <c r="AQ1207" s="54">
        <f t="shared" si="725"/>
        <v>0</v>
      </c>
      <c r="AR1207" s="49">
        <f t="shared" si="711"/>
        <v>3871.4</v>
      </c>
      <c r="AS1207" s="1" t="b">
        <f>SUM(K1206:AQ1206)=AR1206</f>
        <v>1</v>
      </c>
      <c r="AT1207" s="46"/>
      <c r="AU1207" s="46"/>
      <c r="AV1207" s="46"/>
      <c r="AW1207" s="46"/>
      <c r="AX1207" s="46"/>
      <c r="AY1207" s="46"/>
    </row>
    <row r="1208" spans="4:51" s="1" customFormat="1" ht="15.75" hidden="1">
      <c r="D1208" s="83"/>
      <c r="E1208" s="52" t="s">
        <v>23</v>
      </c>
      <c r="F1208" s="49"/>
      <c r="G1208" s="49"/>
      <c r="H1208" s="49"/>
      <c r="I1208" s="49"/>
      <c r="J1208" s="49"/>
      <c r="K1208" s="53">
        <f aca="true" t="shared" si="726" ref="K1208:AQ1208">ROUND((K1206*K$3/100),1)</f>
        <v>4526.9</v>
      </c>
      <c r="L1208" s="54">
        <v>929</v>
      </c>
      <c r="M1208" s="54"/>
      <c r="N1208" s="54">
        <f t="shared" si="726"/>
        <v>0</v>
      </c>
      <c r="O1208" s="54">
        <f t="shared" si="726"/>
        <v>0</v>
      </c>
      <c r="P1208" s="54">
        <f t="shared" si="726"/>
        <v>0</v>
      </c>
      <c r="Q1208" s="54">
        <f t="shared" si="726"/>
        <v>0</v>
      </c>
      <c r="R1208" s="54">
        <f t="shared" si="726"/>
        <v>0</v>
      </c>
      <c r="S1208" s="54">
        <f t="shared" si="726"/>
        <v>0</v>
      </c>
      <c r="T1208" s="54">
        <f t="shared" si="726"/>
        <v>0</v>
      </c>
      <c r="U1208" s="54">
        <f t="shared" si="726"/>
        <v>0</v>
      </c>
      <c r="V1208" s="54"/>
      <c r="W1208" s="54"/>
      <c r="X1208" s="54">
        <f t="shared" si="726"/>
        <v>0</v>
      </c>
      <c r="Y1208" s="54">
        <f t="shared" si="726"/>
        <v>0</v>
      </c>
      <c r="Z1208" s="54">
        <f t="shared" si="726"/>
        <v>0</v>
      </c>
      <c r="AA1208" s="54">
        <f t="shared" si="726"/>
        <v>0</v>
      </c>
      <c r="AB1208" s="54">
        <f t="shared" si="726"/>
        <v>0</v>
      </c>
      <c r="AC1208" s="54">
        <f t="shared" si="726"/>
        <v>0</v>
      </c>
      <c r="AD1208" s="54">
        <f t="shared" si="726"/>
        <v>124.3</v>
      </c>
      <c r="AE1208" s="54">
        <f t="shared" si="726"/>
        <v>0</v>
      </c>
      <c r="AF1208" s="54">
        <f t="shared" si="726"/>
        <v>0</v>
      </c>
      <c r="AG1208" s="54">
        <f t="shared" si="726"/>
        <v>0</v>
      </c>
      <c r="AH1208" s="54">
        <f t="shared" si="726"/>
        <v>0</v>
      </c>
      <c r="AI1208" s="54">
        <f t="shared" si="726"/>
        <v>0</v>
      </c>
      <c r="AJ1208" s="54">
        <f t="shared" si="726"/>
        <v>0</v>
      </c>
      <c r="AK1208" s="54">
        <f t="shared" si="726"/>
        <v>0</v>
      </c>
      <c r="AL1208" s="54">
        <f t="shared" si="726"/>
        <v>0</v>
      </c>
      <c r="AM1208" s="54">
        <f t="shared" si="726"/>
        <v>0</v>
      </c>
      <c r="AN1208" s="54">
        <f t="shared" si="726"/>
        <v>0</v>
      </c>
      <c r="AO1208" s="54">
        <f t="shared" si="726"/>
        <v>0</v>
      </c>
      <c r="AP1208" s="54">
        <f t="shared" si="726"/>
        <v>0</v>
      </c>
      <c r="AQ1208" s="54">
        <f t="shared" si="726"/>
        <v>0</v>
      </c>
      <c r="AR1208" s="49">
        <f t="shared" si="711"/>
        <v>5580.2</v>
      </c>
      <c r="AT1208" s="46"/>
      <c r="AU1208" s="46"/>
      <c r="AV1208" s="46"/>
      <c r="AW1208" s="46"/>
      <c r="AX1208" s="46"/>
      <c r="AY1208" s="46"/>
    </row>
    <row r="1209" spans="4:51" s="1" customFormat="1" ht="15.75" hidden="1">
      <c r="D1209" s="83"/>
      <c r="E1209" s="52" t="s">
        <v>24</v>
      </c>
      <c r="F1209" s="49"/>
      <c r="G1209" s="49"/>
      <c r="H1209" s="49"/>
      <c r="I1209" s="49"/>
      <c r="J1209" s="49"/>
      <c r="K1209" s="53">
        <f aca="true" t="shared" si="727" ref="K1209:AQ1209">ROUND((K1206*K$4/100),1)</f>
        <v>2685.2</v>
      </c>
      <c r="L1209" s="54">
        <v>493.1</v>
      </c>
      <c r="M1209" s="54"/>
      <c r="N1209" s="54">
        <f t="shared" si="727"/>
        <v>0</v>
      </c>
      <c r="O1209" s="54">
        <f t="shared" si="727"/>
        <v>0</v>
      </c>
      <c r="P1209" s="54">
        <f t="shared" si="727"/>
        <v>0</v>
      </c>
      <c r="Q1209" s="54">
        <f t="shared" si="727"/>
        <v>0</v>
      </c>
      <c r="R1209" s="54">
        <f t="shared" si="727"/>
        <v>0</v>
      </c>
      <c r="S1209" s="54">
        <f t="shared" si="727"/>
        <v>0</v>
      </c>
      <c r="T1209" s="54">
        <f t="shared" si="727"/>
        <v>0</v>
      </c>
      <c r="U1209" s="54">
        <f t="shared" si="727"/>
        <v>0</v>
      </c>
      <c r="V1209" s="54"/>
      <c r="W1209" s="54"/>
      <c r="X1209" s="54">
        <f t="shared" si="727"/>
        <v>0</v>
      </c>
      <c r="Y1209" s="54">
        <f t="shared" si="727"/>
        <v>0</v>
      </c>
      <c r="Z1209" s="54">
        <f t="shared" si="727"/>
        <v>0</v>
      </c>
      <c r="AA1209" s="54">
        <f t="shared" si="727"/>
        <v>0</v>
      </c>
      <c r="AB1209" s="54">
        <f t="shared" si="727"/>
        <v>0</v>
      </c>
      <c r="AC1209" s="54">
        <f t="shared" si="727"/>
        <v>0</v>
      </c>
      <c r="AD1209" s="54">
        <f t="shared" si="727"/>
        <v>73</v>
      </c>
      <c r="AE1209" s="54">
        <f t="shared" si="727"/>
        <v>0</v>
      </c>
      <c r="AF1209" s="54">
        <f t="shared" si="727"/>
        <v>0</v>
      </c>
      <c r="AG1209" s="54">
        <f t="shared" si="727"/>
        <v>0</v>
      </c>
      <c r="AH1209" s="54">
        <f t="shared" si="727"/>
        <v>0</v>
      </c>
      <c r="AI1209" s="54">
        <f t="shared" si="727"/>
        <v>0</v>
      </c>
      <c r="AJ1209" s="54">
        <f t="shared" si="727"/>
        <v>0</v>
      </c>
      <c r="AK1209" s="54">
        <f t="shared" si="727"/>
        <v>0</v>
      </c>
      <c r="AL1209" s="54">
        <f t="shared" si="727"/>
        <v>0</v>
      </c>
      <c r="AM1209" s="54">
        <f t="shared" si="727"/>
        <v>0</v>
      </c>
      <c r="AN1209" s="54">
        <f t="shared" si="727"/>
        <v>0</v>
      </c>
      <c r="AO1209" s="54">
        <f t="shared" si="727"/>
        <v>0</v>
      </c>
      <c r="AP1209" s="54">
        <f t="shared" si="727"/>
        <v>0</v>
      </c>
      <c r="AQ1209" s="54">
        <f t="shared" si="727"/>
        <v>0</v>
      </c>
      <c r="AR1209" s="49">
        <f t="shared" si="711"/>
        <v>3251.2999999999997</v>
      </c>
      <c r="AT1209" s="46"/>
      <c r="AU1209" s="46"/>
      <c r="AV1209" s="46"/>
      <c r="AW1209" s="46"/>
      <c r="AX1209" s="46"/>
      <c r="AY1209" s="46"/>
    </row>
    <row r="1210" spans="4:51" s="1" customFormat="1" ht="15.75" hidden="1">
      <c r="D1210" s="83"/>
      <c r="E1210" s="52" t="s">
        <v>26</v>
      </c>
      <c r="F1210" s="49"/>
      <c r="G1210" s="49"/>
      <c r="H1210" s="49"/>
      <c r="I1210" s="49"/>
      <c r="J1210" s="49"/>
      <c r="K1210" s="53">
        <f aca="true" t="shared" si="728" ref="K1210:AQ1210">K1206-K1207-K1208-K1209</f>
        <v>3894.2</v>
      </c>
      <c r="L1210" s="54">
        <v>701.5</v>
      </c>
      <c r="M1210" s="54"/>
      <c r="N1210" s="54">
        <f t="shared" si="728"/>
        <v>0</v>
      </c>
      <c r="O1210" s="54">
        <f t="shared" si="728"/>
        <v>0</v>
      </c>
      <c r="P1210" s="54">
        <f t="shared" si="728"/>
        <v>0</v>
      </c>
      <c r="Q1210" s="54">
        <f t="shared" si="728"/>
        <v>0</v>
      </c>
      <c r="R1210" s="54">
        <f t="shared" si="728"/>
        <v>0</v>
      </c>
      <c r="S1210" s="54">
        <f t="shared" si="728"/>
        <v>0</v>
      </c>
      <c r="T1210" s="54">
        <f t="shared" si="728"/>
        <v>0</v>
      </c>
      <c r="U1210" s="54">
        <f t="shared" si="728"/>
        <v>0</v>
      </c>
      <c r="V1210" s="54"/>
      <c r="W1210" s="54"/>
      <c r="X1210" s="54">
        <f t="shared" si="728"/>
        <v>0</v>
      </c>
      <c r="Y1210" s="54">
        <f t="shared" si="728"/>
        <v>0</v>
      </c>
      <c r="Z1210" s="54">
        <f t="shared" si="728"/>
        <v>0</v>
      </c>
      <c r="AA1210" s="54">
        <f t="shared" si="728"/>
        <v>0</v>
      </c>
      <c r="AB1210" s="54">
        <f t="shared" si="728"/>
        <v>0</v>
      </c>
      <c r="AC1210" s="54">
        <f t="shared" si="728"/>
        <v>0</v>
      </c>
      <c r="AD1210" s="54">
        <f t="shared" si="728"/>
        <v>150.3</v>
      </c>
      <c r="AE1210" s="54">
        <f t="shared" si="728"/>
        <v>0</v>
      </c>
      <c r="AF1210" s="54">
        <f t="shared" si="728"/>
        <v>0</v>
      </c>
      <c r="AG1210" s="54">
        <f t="shared" si="728"/>
        <v>0</v>
      </c>
      <c r="AH1210" s="54">
        <f t="shared" si="728"/>
        <v>0</v>
      </c>
      <c r="AI1210" s="54">
        <f t="shared" si="728"/>
        <v>0</v>
      </c>
      <c r="AJ1210" s="54">
        <f t="shared" si="728"/>
        <v>0</v>
      </c>
      <c r="AK1210" s="54">
        <f t="shared" si="728"/>
        <v>0</v>
      </c>
      <c r="AL1210" s="54">
        <f t="shared" si="728"/>
        <v>0</v>
      </c>
      <c r="AM1210" s="54">
        <f t="shared" si="728"/>
        <v>0</v>
      </c>
      <c r="AN1210" s="54">
        <f t="shared" si="728"/>
        <v>0</v>
      </c>
      <c r="AO1210" s="54">
        <f t="shared" si="728"/>
        <v>0</v>
      </c>
      <c r="AP1210" s="54">
        <f t="shared" si="728"/>
        <v>0</v>
      </c>
      <c r="AQ1210" s="54">
        <f t="shared" si="728"/>
        <v>0</v>
      </c>
      <c r="AR1210" s="49">
        <f t="shared" si="711"/>
        <v>4746</v>
      </c>
      <c r="AT1210" s="46"/>
      <c r="AU1210" s="46"/>
      <c r="AV1210" s="46"/>
      <c r="AW1210" s="46"/>
      <c r="AX1210" s="46"/>
      <c r="AY1210" s="46"/>
    </row>
    <row r="1211" spans="4:51" ht="15.75" hidden="1">
      <c r="D1211" s="82"/>
      <c r="E1211" s="49"/>
      <c r="F1211" s="58"/>
      <c r="G1211" s="58"/>
      <c r="H1211" s="58"/>
      <c r="I1211" s="58"/>
      <c r="J1211" s="58"/>
      <c r="K1211" s="55"/>
      <c r="L1211" s="56"/>
      <c r="M1211" s="56"/>
      <c r="N1211" s="56"/>
      <c r="O1211" s="56"/>
      <c r="P1211" s="56"/>
      <c r="Q1211" s="56"/>
      <c r="R1211" s="56"/>
      <c r="S1211" s="56"/>
      <c r="T1211" s="56"/>
      <c r="U1211" s="56"/>
      <c r="V1211" s="56"/>
      <c r="W1211" s="56"/>
      <c r="X1211" s="56"/>
      <c r="Y1211" s="56"/>
      <c r="Z1211" s="56"/>
      <c r="AA1211" s="56"/>
      <c r="AB1211" s="56"/>
      <c r="AC1211" s="56"/>
      <c r="AD1211" s="56"/>
      <c r="AE1211" s="56"/>
      <c r="AF1211" s="56"/>
      <c r="AG1211" s="56"/>
      <c r="AH1211" s="56"/>
      <c r="AI1211" s="56"/>
      <c r="AJ1211" s="56"/>
      <c r="AK1211" s="56"/>
      <c r="AL1211" s="56"/>
      <c r="AM1211" s="56"/>
      <c r="AN1211" s="56"/>
      <c r="AO1211" s="56"/>
      <c r="AP1211" s="56"/>
      <c r="AQ1211" s="56"/>
      <c r="AR1211" s="49">
        <f t="shared" si="711"/>
        <v>0</v>
      </c>
      <c r="AT1211" s="46"/>
      <c r="AU1211" s="46"/>
      <c r="AV1211" s="46"/>
      <c r="AW1211" s="46"/>
      <c r="AX1211" s="46"/>
      <c r="AY1211" s="46"/>
    </row>
    <row r="1212" spans="4:51" ht="15.75" hidden="1">
      <c r="D1212" s="82"/>
      <c r="E1212" s="49"/>
      <c r="F1212" s="58"/>
      <c r="G1212" s="58"/>
      <c r="H1212" s="58"/>
      <c r="I1212" s="58"/>
      <c r="J1212" s="58"/>
      <c r="K1212" s="55"/>
      <c r="L1212" s="56"/>
      <c r="M1212" s="56"/>
      <c r="N1212" s="56"/>
      <c r="O1212" s="56"/>
      <c r="P1212" s="56"/>
      <c r="Q1212" s="56"/>
      <c r="R1212" s="56"/>
      <c r="S1212" s="56"/>
      <c r="T1212" s="56"/>
      <c r="U1212" s="56"/>
      <c r="V1212" s="56"/>
      <c r="W1212" s="56"/>
      <c r="X1212" s="56"/>
      <c r="Y1212" s="56"/>
      <c r="Z1212" s="56"/>
      <c r="AA1212" s="56"/>
      <c r="AB1212" s="56"/>
      <c r="AC1212" s="56"/>
      <c r="AD1212" s="56"/>
      <c r="AE1212" s="56"/>
      <c r="AF1212" s="56"/>
      <c r="AG1212" s="56"/>
      <c r="AH1212" s="56"/>
      <c r="AI1212" s="56"/>
      <c r="AJ1212" s="56"/>
      <c r="AK1212" s="56"/>
      <c r="AL1212" s="56"/>
      <c r="AM1212" s="56"/>
      <c r="AN1212" s="56"/>
      <c r="AO1212" s="56"/>
      <c r="AP1212" s="56"/>
      <c r="AQ1212" s="56"/>
      <c r="AR1212" s="49">
        <f t="shared" si="711"/>
        <v>0</v>
      </c>
      <c r="AT1212" s="46"/>
      <c r="AU1212" s="46"/>
      <c r="AV1212" s="46"/>
      <c r="AW1212" s="46"/>
      <c r="AX1212" s="46"/>
      <c r="AY1212" s="46"/>
    </row>
    <row r="1213" spans="4:51" s="2" customFormat="1" ht="15.75">
      <c r="D1213" s="67">
        <v>70722</v>
      </c>
      <c r="E1213" s="48" t="s">
        <v>190</v>
      </c>
      <c r="F1213" s="49"/>
      <c r="G1213" s="49"/>
      <c r="H1213" s="49"/>
      <c r="I1213" s="49"/>
      <c r="J1213" s="49"/>
      <c r="K1213" s="50">
        <v>7090</v>
      </c>
      <c r="L1213" s="49">
        <v>1223.1</v>
      </c>
      <c r="M1213" s="49">
        <v>954.3</v>
      </c>
      <c r="N1213" s="49"/>
      <c r="O1213" s="49"/>
      <c r="P1213" s="49"/>
      <c r="Q1213" s="49"/>
      <c r="R1213" s="49"/>
      <c r="S1213" s="49"/>
      <c r="T1213" s="49"/>
      <c r="U1213" s="49"/>
      <c r="V1213" s="49"/>
      <c r="W1213" s="49">
        <v>350</v>
      </c>
      <c r="X1213" s="49"/>
      <c r="Y1213" s="49"/>
      <c r="Z1213" s="49"/>
      <c r="AA1213" s="49"/>
      <c r="AB1213" s="49"/>
      <c r="AC1213" s="49"/>
      <c r="AD1213" s="49">
        <v>345.3</v>
      </c>
      <c r="AE1213" s="49"/>
      <c r="AF1213" s="49"/>
      <c r="AG1213" s="49"/>
      <c r="AH1213" s="49"/>
      <c r="AI1213" s="49"/>
      <c r="AJ1213" s="49"/>
      <c r="AK1213" s="49"/>
      <c r="AL1213" s="49"/>
      <c r="AM1213" s="49"/>
      <c r="AN1213" s="49"/>
      <c r="AO1213" s="49"/>
      <c r="AP1213" s="49">
        <v>0</v>
      </c>
      <c r="AQ1213" s="49">
        <v>0</v>
      </c>
      <c r="AR1213" s="49">
        <f t="shared" si="711"/>
        <v>9962.699999999999</v>
      </c>
      <c r="AS1213" s="1"/>
      <c r="AT1213" s="46">
        <f>K1213/12</f>
        <v>590.8333333333334</v>
      </c>
      <c r="AU1213" s="46">
        <f>L1213/12</f>
        <v>101.925</v>
      </c>
      <c r="AV1213" s="46">
        <f>M1213/12</f>
        <v>79.52499999999999</v>
      </c>
      <c r="AW1213" s="46">
        <f>W1213/12</f>
        <v>29.166666666666668</v>
      </c>
      <c r="AX1213" s="46">
        <f>AD1213/12</f>
        <v>28.775000000000002</v>
      </c>
      <c r="AY1213" s="46">
        <f>AJ1213/12</f>
        <v>0</v>
      </c>
    </row>
    <row r="1214" spans="4:51" ht="15.75" hidden="1">
      <c r="D1214" s="83"/>
      <c r="E1214" s="52" t="s">
        <v>22</v>
      </c>
      <c r="F1214" s="58"/>
      <c r="G1214" s="58"/>
      <c r="H1214" s="58"/>
      <c r="I1214" s="58"/>
      <c r="J1214" s="58"/>
      <c r="K1214" s="53">
        <f aca="true" t="shared" si="729" ref="K1214:AO1214">ROUND((K1213*K$2/100),1)</f>
        <v>1488.9</v>
      </c>
      <c r="L1214" s="53">
        <f t="shared" si="729"/>
        <v>249.5</v>
      </c>
      <c r="M1214" s="53"/>
      <c r="N1214" s="53">
        <f t="shared" si="729"/>
        <v>0</v>
      </c>
      <c r="O1214" s="53">
        <f t="shared" si="729"/>
        <v>0</v>
      </c>
      <c r="P1214" s="53">
        <f t="shared" si="729"/>
        <v>0</v>
      </c>
      <c r="Q1214" s="53">
        <f t="shared" si="729"/>
        <v>0</v>
      </c>
      <c r="R1214" s="53">
        <f t="shared" si="729"/>
        <v>0</v>
      </c>
      <c r="S1214" s="53">
        <f t="shared" si="729"/>
        <v>0</v>
      </c>
      <c r="T1214" s="53">
        <f t="shared" si="729"/>
        <v>0</v>
      </c>
      <c r="U1214" s="53">
        <f t="shared" si="729"/>
        <v>0</v>
      </c>
      <c r="V1214" s="53">
        <f t="shared" si="729"/>
        <v>0</v>
      </c>
      <c r="W1214" s="53"/>
      <c r="X1214" s="53">
        <f t="shared" si="729"/>
        <v>0</v>
      </c>
      <c r="Y1214" s="53">
        <f t="shared" si="729"/>
        <v>0</v>
      </c>
      <c r="Z1214" s="53">
        <f t="shared" si="729"/>
        <v>0</v>
      </c>
      <c r="AA1214" s="53">
        <f t="shared" si="729"/>
        <v>0</v>
      </c>
      <c r="AB1214" s="53">
        <f t="shared" si="729"/>
        <v>0</v>
      </c>
      <c r="AC1214" s="53">
        <f t="shared" si="729"/>
        <v>0</v>
      </c>
      <c r="AD1214" s="53">
        <f t="shared" si="729"/>
        <v>179.2</v>
      </c>
      <c r="AE1214" s="53">
        <f t="shared" si="729"/>
        <v>0</v>
      </c>
      <c r="AF1214" s="53">
        <f t="shared" si="729"/>
        <v>0</v>
      </c>
      <c r="AG1214" s="53">
        <f t="shared" si="729"/>
        <v>0</v>
      </c>
      <c r="AH1214" s="53">
        <f t="shared" si="729"/>
        <v>0</v>
      </c>
      <c r="AI1214" s="53">
        <f t="shared" si="729"/>
        <v>0</v>
      </c>
      <c r="AJ1214" s="53">
        <f t="shared" si="729"/>
        <v>0</v>
      </c>
      <c r="AK1214" s="53">
        <f t="shared" si="729"/>
        <v>0</v>
      </c>
      <c r="AL1214" s="53">
        <f t="shared" si="729"/>
        <v>0</v>
      </c>
      <c r="AM1214" s="53">
        <f t="shared" si="729"/>
        <v>0</v>
      </c>
      <c r="AN1214" s="53">
        <f t="shared" si="729"/>
        <v>0</v>
      </c>
      <c r="AO1214" s="53">
        <f t="shared" si="729"/>
        <v>0</v>
      </c>
      <c r="AP1214" s="54">
        <f>ROUND((AP1213*AP$2/100),1)</f>
        <v>0</v>
      </c>
      <c r="AQ1214" s="54">
        <f>ROUND((AQ1213*AQ$2/100),1)</f>
        <v>0</v>
      </c>
      <c r="AR1214" s="49">
        <f t="shared" si="711"/>
        <v>1917.6000000000001</v>
      </c>
      <c r="AS1214" s="1" t="b">
        <f>SUM(K1213:AQ1213)=AR1213</f>
        <v>1</v>
      </c>
      <c r="AT1214" s="46"/>
      <c r="AU1214" s="46"/>
      <c r="AV1214" s="46"/>
      <c r="AW1214" s="46"/>
      <c r="AX1214" s="46"/>
      <c r="AY1214" s="46"/>
    </row>
    <row r="1215" spans="4:51" ht="15.75" hidden="1">
      <c r="D1215" s="83"/>
      <c r="E1215" s="52" t="s">
        <v>23</v>
      </c>
      <c r="F1215" s="58"/>
      <c r="G1215" s="58"/>
      <c r="H1215" s="58"/>
      <c r="I1215" s="58"/>
      <c r="J1215" s="58"/>
      <c r="K1215" s="53">
        <f aca="true" t="shared" si="730" ref="K1215:AO1215">ROUND((K1213*K$3/100),1)</f>
        <v>2283</v>
      </c>
      <c r="L1215" s="53">
        <f t="shared" si="730"/>
        <v>425.6</v>
      </c>
      <c r="M1215" s="53"/>
      <c r="N1215" s="53">
        <f t="shared" si="730"/>
        <v>0</v>
      </c>
      <c r="O1215" s="53">
        <f t="shared" si="730"/>
        <v>0</v>
      </c>
      <c r="P1215" s="53">
        <f t="shared" si="730"/>
        <v>0</v>
      </c>
      <c r="Q1215" s="53">
        <f t="shared" si="730"/>
        <v>0</v>
      </c>
      <c r="R1215" s="53">
        <f t="shared" si="730"/>
        <v>0</v>
      </c>
      <c r="S1215" s="53">
        <f t="shared" si="730"/>
        <v>0</v>
      </c>
      <c r="T1215" s="53">
        <f t="shared" si="730"/>
        <v>0</v>
      </c>
      <c r="U1215" s="53">
        <f t="shared" si="730"/>
        <v>0</v>
      </c>
      <c r="V1215" s="53">
        <f t="shared" si="730"/>
        <v>0</v>
      </c>
      <c r="W1215" s="53"/>
      <c r="X1215" s="53">
        <f t="shared" si="730"/>
        <v>0</v>
      </c>
      <c r="Y1215" s="53">
        <f t="shared" si="730"/>
        <v>0</v>
      </c>
      <c r="Z1215" s="53">
        <f t="shared" si="730"/>
        <v>0</v>
      </c>
      <c r="AA1215" s="53">
        <f t="shared" si="730"/>
        <v>0</v>
      </c>
      <c r="AB1215" s="53">
        <f t="shared" si="730"/>
        <v>0</v>
      </c>
      <c r="AC1215" s="53">
        <f t="shared" si="730"/>
        <v>0</v>
      </c>
      <c r="AD1215" s="53">
        <f t="shared" si="730"/>
        <v>59.4</v>
      </c>
      <c r="AE1215" s="53">
        <f t="shared" si="730"/>
        <v>0</v>
      </c>
      <c r="AF1215" s="53">
        <f t="shared" si="730"/>
        <v>0</v>
      </c>
      <c r="AG1215" s="53">
        <f t="shared" si="730"/>
        <v>0</v>
      </c>
      <c r="AH1215" s="53">
        <f t="shared" si="730"/>
        <v>0</v>
      </c>
      <c r="AI1215" s="53">
        <f t="shared" si="730"/>
        <v>0</v>
      </c>
      <c r="AJ1215" s="53">
        <f t="shared" si="730"/>
        <v>0</v>
      </c>
      <c r="AK1215" s="53">
        <f t="shared" si="730"/>
        <v>0</v>
      </c>
      <c r="AL1215" s="53">
        <f t="shared" si="730"/>
        <v>0</v>
      </c>
      <c r="AM1215" s="53">
        <f t="shared" si="730"/>
        <v>0</v>
      </c>
      <c r="AN1215" s="53">
        <f t="shared" si="730"/>
        <v>0</v>
      </c>
      <c r="AO1215" s="53">
        <f t="shared" si="730"/>
        <v>0</v>
      </c>
      <c r="AP1215" s="54">
        <f>ROUND((AP1213*AP$3/100),1)</f>
        <v>0</v>
      </c>
      <c r="AQ1215" s="54">
        <f>ROUND((AQ1213*AQ$3/100),1)</f>
        <v>0</v>
      </c>
      <c r="AR1215" s="49">
        <f t="shared" si="711"/>
        <v>2768</v>
      </c>
      <c r="AS1215" s="1"/>
      <c r="AT1215" s="46"/>
      <c r="AU1215" s="46"/>
      <c r="AV1215" s="46"/>
      <c r="AW1215" s="46"/>
      <c r="AX1215" s="46"/>
      <c r="AY1215" s="46"/>
    </row>
    <row r="1216" spans="4:51" ht="15.75" hidden="1">
      <c r="D1216" s="83"/>
      <c r="E1216" s="52" t="s">
        <v>24</v>
      </c>
      <c r="F1216" s="58"/>
      <c r="G1216" s="58"/>
      <c r="H1216" s="58"/>
      <c r="I1216" s="58"/>
      <c r="J1216" s="58"/>
      <c r="K1216" s="53">
        <f aca="true" t="shared" si="731" ref="K1216:AO1216">ROUND((K1213*K$4/100),1)</f>
        <v>1354.2</v>
      </c>
      <c r="L1216" s="53">
        <f t="shared" si="731"/>
        <v>226.3</v>
      </c>
      <c r="M1216" s="53"/>
      <c r="N1216" s="53">
        <f t="shared" si="731"/>
        <v>0</v>
      </c>
      <c r="O1216" s="53">
        <f t="shared" si="731"/>
        <v>0</v>
      </c>
      <c r="P1216" s="53">
        <f t="shared" si="731"/>
        <v>0</v>
      </c>
      <c r="Q1216" s="53">
        <f t="shared" si="731"/>
        <v>0</v>
      </c>
      <c r="R1216" s="53">
        <f t="shared" si="731"/>
        <v>0</v>
      </c>
      <c r="S1216" s="53">
        <f t="shared" si="731"/>
        <v>0</v>
      </c>
      <c r="T1216" s="53">
        <f t="shared" si="731"/>
        <v>0</v>
      </c>
      <c r="U1216" s="53">
        <f t="shared" si="731"/>
        <v>0</v>
      </c>
      <c r="V1216" s="53">
        <f t="shared" si="731"/>
        <v>0</v>
      </c>
      <c r="W1216" s="53"/>
      <c r="X1216" s="53">
        <f t="shared" si="731"/>
        <v>0</v>
      </c>
      <c r="Y1216" s="53">
        <f t="shared" si="731"/>
        <v>0</v>
      </c>
      <c r="Z1216" s="53">
        <f t="shared" si="731"/>
        <v>0</v>
      </c>
      <c r="AA1216" s="53">
        <f t="shared" si="731"/>
        <v>0</v>
      </c>
      <c r="AB1216" s="53">
        <f t="shared" si="731"/>
        <v>0</v>
      </c>
      <c r="AC1216" s="53">
        <f t="shared" si="731"/>
        <v>0</v>
      </c>
      <c r="AD1216" s="53">
        <f t="shared" si="731"/>
        <v>34.9</v>
      </c>
      <c r="AE1216" s="53">
        <f t="shared" si="731"/>
        <v>0</v>
      </c>
      <c r="AF1216" s="53">
        <f t="shared" si="731"/>
        <v>0</v>
      </c>
      <c r="AG1216" s="53">
        <f t="shared" si="731"/>
        <v>0</v>
      </c>
      <c r="AH1216" s="53">
        <f t="shared" si="731"/>
        <v>0</v>
      </c>
      <c r="AI1216" s="53">
        <f t="shared" si="731"/>
        <v>0</v>
      </c>
      <c r="AJ1216" s="53">
        <f t="shared" si="731"/>
        <v>0</v>
      </c>
      <c r="AK1216" s="53">
        <f t="shared" si="731"/>
        <v>0</v>
      </c>
      <c r="AL1216" s="53">
        <f t="shared" si="731"/>
        <v>0</v>
      </c>
      <c r="AM1216" s="53">
        <f t="shared" si="731"/>
        <v>0</v>
      </c>
      <c r="AN1216" s="53">
        <f t="shared" si="731"/>
        <v>0</v>
      </c>
      <c r="AO1216" s="53">
        <f t="shared" si="731"/>
        <v>0</v>
      </c>
      <c r="AP1216" s="54">
        <f>ROUND((AP1213*AP$4/100),1)</f>
        <v>0</v>
      </c>
      <c r="AQ1216" s="54">
        <f>ROUND((AQ1213*AQ$4/100),1)</f>
        <v>0</v>
      </c>
      <c r="AR1216" s="49">
        <f t="shared" si="711"/>
        <v>1615.4</v>
      </c>
      <c r="AS1216" s="1"/>
      <c r="AT1216" s="46"/>
      <c r="AU1216" s="46"/>
      <c r="AV1216" s="46"/>
      <c r="AW1216" s="46"/>
      <c r="AX1216" s="46"/>
      <c r="AY1216" s="46"/>
    </row>
    <row r="1217" spans="4:51" ht="15.75" hidden="1">
      <c r="D1217" s="83"/>
      <c r="E1217" s="52" t="s">
        <v>26</v>
      </c>
      <c r="F1217" s="58"/>
      <c r="G1217" s="58"/>
      <c r="H1217" s="58"/>
      <c r="I1217" s="58"/>
      <c r="J1217" s="58"/>
      <c r="K1217" s="53">
        <f aca="true" t="shared" si="732" ref="K1217:AO1217">K1213-K1214-K1215-K1216</f>
        <v>1963.9000000000003</v>
      </c>
      <c r="L1217" s="53">
        <f t="shared" si="732"/>
        <v>321.6999999999999</v>
      </c>
      <c r="M1217" s="53"/>
      <c r="N1217" s="53">
        <f t="shared" si="732"/>
        <v>0</v>
      </c>
      <c r="O1217" s="53">
        <f t="shared" si="732"/>
        <v>0</v>
      </c>
      <c r="P1217" s="53">
        <f t="shared" si="732"/>
        <v>0</v>
      </c>
      <c r="Q1217" s="53">
        <f t="shared" si="732"/>
        <v>0</v>
      </c>
      <c r="R1217" s="53">
        <f t="shared" si="732"/>
        <v>0</v>
      </c>
      <c r="S1217" s="53">
        <f t="shared" si="732"/>
        <v>0</v>
      </c>
      <c r="T1217" s="53">
        <f t="shared" si="732"/>
        <v>0</v>
      </c>
      <c r="U1217" s="53">
        <f t="shared" si="732"/>
        <v>0</v>
      </c>
      <c r="V1217" s="53">
        <f t="shared" si="732"/>
        <v>0</v>
      </c>
      <c r="W1217" s="53"/>
      <c r="X1217" s="53">
        <f t="shared" si="732"/>
        <v>0</v>
      </c>
      <c r="Y1217" s="53">
        <f t="shared" si="732"/>
        <v>0</v>
      </c>
      <c r="Z1217" s="53">
        <f t="shared" si="732"/>
        <v>0</v>
      </c>
      <c r="AA1217" s="53">
        <f t="shared" si="732"/>
        <v>0</v>
      </c>
      <c r="AB1217" s="53">
        <f t="shared" si="732"/>
        <v>0</v>
      </c>
      <c r="AC1217" s="53">
        <f t="shared" si="732"/>
        <v>0</v>
      </c>
      <c r="AD1217" s="53">
        <f t="shared" si="732"/>
        <v>71.80000000000001</v>
      </c>
      <c r="AE1217" s="53">
        <f t="shared" si="732"/>
        <v>0</v>
      </c>
      <c r="AF1217" s="53">
        <f t="shared" si="732"/>
        <v>0</v>
      </c>
      <c r="AG1217" s="53">
        <f t="shared" si="732"/>
        <v>0</v>
      </c>
      <c r="AH1217" s="53">
        <f t="shared" si="732"/>
        <v>0</v>
      </c>
      <c r="AI1217" s="53">
        <f t="shared" si="732"/>
        <v>0</v>
      </c>
      <c r="AJ1217" s="53">
        <f t="shared" si="732"/>
        <v>0</v>
      </c>
      <c r="AK1217" s="53">
        <f t="shared" si="732"/>
        <v>0</v>
      </c>
      <c r="AL1217" s="53">
        <f t="shared" si="732"/>
        <v>0</v>
      </c>
      <c r="AM1217" s="53">
        <f t="shared" si="732"/>
        <v>0</v>
      </c>
      <c r="AN1217" s="53">
        <f t="shared" si="732"/>
        <v>0</v>
      </c>
      <c r="AO1217" s="53">
        <f t="shared" si="732"/>
        <v>0</v>
      </c>
      <c r="AP1217" s="54">
        <f>AP1213-AP1214-AP1215-AP1216</f>
        <v>0</v>
      </c>
      <c r="AQ1217" s="54">
        <f>AQ1213-AQ1214-AQ1215-AQ1216</f>
        <v>0</v>
      </c>
      <c r="AR1217" s="49">
        <f t="shared" si="711"/>
        <v>2357.4000000000005</v>
      </c>
      <c r="AS1217" s="1"/>
      <c r="AT1217" s="46"/>
      <c r="AU1217" s="46"/>
      <c r="AV1217" s="46"/>
      <c r="AW1217" s="46"/>
      <c r="AX1217" s="46"/>
      <c r="AY1217" s="46"/>
    </row>
    <row r="1218" spans="4:51" ht="15.75" hidden="1">
      <c r="D1218" s="82"/>
      <c r="E1218" s="49"/>
      <c r="F1218" s="58"/>
      <c r="G1218" s="58"/>
      <c r="H1218" s="58"/>
      <c r="I1218" s="58"/>
      <c r="J1218" s="58"/>
      <c r="K1218" s="55"/>
      <c r="L1218" s="56"/>
      <c r="M1218" s="56"/>
      <c r="N1218" s="56"/>
      <c r="O1218" s="56"/>
      <c r="P1218" s="56"/>
      <c r="Q1218" s="56"/>
      <c r="R1218" s="56"/>
      <c r="S1218" s="56"/>
      <c r="T1218" s="56"/>
      <c r="U1218" s="56"/>
      <c r="V1218" s="56"/>
      <c r="W1218" s="56"/>
      <c r="X1218" s="56"/>
      <c r="Y1218" s="56"/>
      <c r="Z1218" s="56"/>
      <c r="AA1218" s="56"/>
      <c r="AB1218" s="56"/>
      <c r="AC1218" s="56"/>
      <c r="AD1218" s="56"/>
      <c r="AE1218" s="56"/>
      <c r="AF1218" s="56"/>
      <c r="AG1218" s="56"/>
      <c r="AH1218" s="56"/>
      <c r="AI1218" s="56"/>
      <c r="AJ1218" s="56"/>
      <c r="AK1218" s="56"/>
      <c r="AL1218" s="56"/>
      <c r="AM1218" s="56"/>
      <c r="AN1218" s="56"/>
      <c r="AO1218" s="56"/>
      <c r="AP1218" s="56"/>
      <c r="AQ1218" s="56"/>
      <c r="AR1218" s="49">
        <f t="shared" si="711"/>
        <v>0</v>
      </c>
      <c r="AT1218" s="46"/>
      <c r="AU1218" s="46"/>
      <c r="AV1218" s="46"/>
      <c r="AW1218" s="46"/>
      <c r="AX1218" s="46"/>
      <c r="AY1218" s="46"/>
    </row>
    <row r="1219" spans="4:51" ht="15.75" hidden="1">
      <c r="D1219" s="82"/>
      <c r="E1219" s="49"/>
      <c r="F1219" s="58"/>
      <c r="G1219" s="58"/>
      <c r="H1219" s="58"/>
      <c r="I1219" s="58"/>
      <c r="J1219" s="58"/>
      <c r="K1219" s="55"/>
      <c r="L1219" s="56"/>
      <c r="M1219" s="56"/>
      <c r="N1219" s="56"/>
      <c r="O1219" s="56"/>
      <c r="P1219" s="56"/>
      <c r="Q1219" s="56"/>
      <c r="R1219" s="56"/>
      <c r="S1219" s="56"/>
      <c r="T1219" s="56"/>
      <c r="U1219" s="56"/>
      <c r="V1219" s="56"/>
      <c r="W1219" s="56"/>
      <c r="X1219" s="56"/>
      <c r="Y1219" s="56"/>
      <c r="Z1219" s="56"/>
      <c r="AA1219" s="56"/>
      <c r="AB1219" s="56"/>
      <c r="AC1219" s="56"/>
      <c r="AD1219" s="56"/>
      <c r="AE1219" s="56"/>
      <c r="AF1219" s="56"/>
      <c r="AG1219" s="56"/>
      <c r="AH1219" s="56"/>
      <c r="AI1219" s="56"/>
      <c r="AJ1219" s="56"/>
      <c r="AK1219" s="56"/>
      <c r="AL1219" s="56"/>
      <c r="AM1219" s="56"/>
      <c r="AN1219" s="56"/>
      <c r="AO1219" s="56"/>
      <c r="AP1219" s="56"/>
      <c r="AQ1219" s="56"/>
      <c r="AR1219" s="49">
        <f t="shared" si="711"/>
        <v>0</v>
      </c>
      <c r="AT1219" s="46"/>
      <c r="AU1219" s="46"/>
      <c r="AV1219" s="46"/>
      <c r="AW1219" s="46"/>
      <c r="AX1219" s="46"/>
      <c r="AY1219" s="46"/>
    </row>
    <row r="1220" spans="4:51" s="2" customFormat="1" ht="31.5">
      <c r="D1220" s="67">
        <v>70743</v>
      </c>
      <c r="E1220" s="48" t="s">
        <v>191</v>
      </c>
      <c r="F1220" s="49"/>
      <c r="G1220" s="49"/>
      <c r="H1220" s="49"/>
      <c r="I1220" s="49"/>
      <c r="J1220" s="49"/>
      <c r="K1220" s="50"/>
      <c r="L1220" s="49"/>
      <c r="M1220" s="49">
        <v>50921</v>
      </c>
      <c r="N1220" s="49"/>
      <c r="O1220" s="49"/>
      <c r="P1220" s="49"/>
      <c r="Q1220" s="49"/>
      <c r="R1220" s="49"/>
      <c r="S1220" s="49"/>
      <c r="T1220" s="49"/>
      <c r="U1220" s="49"/>
      <c r="V1220" s="49"/>
      <c r="W1220" s="49"/>
      <c r="X1220" s="49"/>
      <c r="Y1220" s="49"/>
      <c r="Z1220" s="49"/>
      <c r="AA1220" s="49"/>
      <c r="AB1220" s="49"/>
      <c r="AC1220" s="49"/>
      <c r="AD1220" s="49"/>
      <c r="AE1220" s="49"/>
      <c r="AF1220" s="49"/>
      <c r="AG1220" s="49"/>
      <c r="AH1220" s="49"/>
      <c r="AI1220" s="49"/>
      <c r="AJ1220" s="49"/>
      <c r="AK1220" s="49"/>
      <c r="AL1220" s="49"/>
      <c r="AM1220" s="49"/>
      <c r="AN1220" s="49"/>
      <c r="AO1220" s="49"/>
      <c r="AP1220" s="49">
        <v>0</v>
      </c>
      <c r="AQ1220" s="49">
        <v>0</v>
      </c>
      <c r="AR1220" s="49">
        <f t="shared" si="711"/>
        <v>50921</v>
      </c>
      <c r="AS1220" s="1"/>
      <c r="AT1220" s="46"/>
      <c r="AU1220" s="46"/>
      <c r="AV1220" s="46">
        <f>M1220/12</f>
        <v>4243.416666666667</v>
      </c>
      <c r="AW1220" s="46"/>
      <c r="AX1220" s="46"/>
      <c r="AY1220" s="46"/>
    </row>
    <row r="1221" spans="4:51" ht="15" customHeight="1" hidden="1">
      <c r="D1221" s="83"/>
      <c r="E1221" s="52" t="s">
        <v>22</v>
      </c>
      <c r="F1221" s="58"/>
      <c r="G1221" s="58"/>
      <c r="H1221" s="58"/>
      <c r="I1221" s="58"/>
      <c r="J1221" s="58"/>
      <c r="K1221" s="53">
        <f aca="true" t="shared" si="733" ref="K1221:AQ1221">ROUND((K1220*K$2/100),1)</f>
        <v>0</v>
      </c>
      <c r="L1221" s="54">
        <f t="shared" si="733"/>
        <v>0</v>
      </c>
      <c r="M1221" s="54"/>
      <c r="N1221" s="54">
        <f t="shared" si="733"/>
        <v>0</v>
      </c>
      <c r="O1221" s="54">
        <f t="shared" si="733"/>
        <v>0</v>
      </c>
      <c r="P1221" s="54">
        <f t="shared" si="733"/>
        <v>0</v>
      </c>
      <c r="Q1221" s="54">
        <f t="shared" si="733"/>
        <v>0</v>
      </c>
      <c r="R1221" s="54">
        <f t="shared" si="733"/>
        <v>0</v>
      </c>
      <c r="S1221" s="54">
        <v>8721</v>
      </c>
      <c r="T1221" s="54">
        <f t="shared" si="733"/>
        <v>0</v>
      </c>
      <c r="U1221" s="54">
        <f t="shared" si="733"/>
        <v>0</v>
      </c>
      <c r="V1221" s="54"/>
      <c r="W1221" s="54"/>
      <c r="X1221" s="54">
        <f t="shared" si="733"/>
        <v>0</v>
      </c>
      <c r="Y1221" s="54">
        <f t="shared" si="733"/>
        <v>0</v>
      </c>
      <c r="Z1221" s="54">
        <f t="shared" si="733"/>
        <v>0</v>
      </c>
      <c r="AA1221" s="54">
        <f t="shared" si="733"/>
        <v>0</v>
      </c>
      <c r="AB1221" s="54">
        <f t="shared" si="733"/>
        <v>0</v>
      </c>
      <c r="AC1221" s="54">
        <f t="shared" si="733"/>
        <v>0</v>
      </c>
      <c r="AD1221" s="54">
        <f t="shared" si="733"/>
        <v>0</v>
      </c>
      <c r="AE1221" s="54">
        <f t="shared" si="733"/>
        <v>0</v>
      </c>
      <c r="AF1221" s="54">
        <f t="shared" si="733"/>
        <v>0</v>
      </c>
      <c r="AG1221" s="54">
        <f t="shared" si="733"/>
        <v>0</v>
      </c>
      <c r="AH1221" s="54">
        <f t="shared" si="733"/>
        <v>0</v>
      </c>
      <c r="AI1221" s="54">
        <f t="shared" si="733"/>
        <v>0</v>
      </c>
      <c r="AJ1221" s="54">
        <f t="shared" si="733"/>
        <v>0</v>
      </c>
      <c r="AK1221" s="54">
        <f t="shared" si="733"/>
        <v>0</v>
      </c>
      <c r="AL1221" s="54">
        <f t="shared" si="733"/>
        <v>0</v>
      </c>
      <c r="AM1221" s="54">
        <f t="shared" si="733"/>
        <v>0</v>
      </c>
      <c r="AN1221" s="54">
        <f t="shared" si="733"/>
        <v>0</v>
      </c>
      <c r="AO1221" s="54">
        <f t="shared" si="733"/>
        <v>0</v>
      </c>
      <c r="AP1221" s="54">
        <f t="shared" si="733"/>
        <v>0</v>
      </c>
      <c r="AQ1221" s="54">
        <f t="shared" si="733"/>
        <v>0</v>
      </c>
      <c r="AR1221" s="49">
        <f t="shared" si="711"/>
        <v>0</v>
      </c>
      <c r="AS1221" s="1" t="b">
        <f>SUM(K1220:AQ1220)=AR1220</f>
        <v>1</v>
      </c>
      <c r="AT1221" s="46"/>
      <c r="AU1221" s="46"/>
      <c r="AV1221" s="46"/>
      <c r="AW1221" s="46"/>
      <c r="AX1221" s="46"/>
      <c r="AY1221" s="46"/>
    </row>
    <row r="1222" spans="4:51" ht="15.75" hidden="1">
      <c r="D1222" s="83"/>
      <c r="E1222" s="52" t="s">
        <v>23</v>
      </c>
      <c r="F1222" s="58"/>
      <c r="G1222" s="58"/>
      <c r="H1222" s="58"/>
      <c r="I1222" s="58"/>
      <c r="J1222" s="58"/>
      <c r="K1222" s="53">
        <f aca="true" t="shared" si="734" ref="K1222:AQ1222">ROUND((K1220*K$3/100),1)</f>
        <v>0</v>
      </c>
      <c r="L1222" s="54">
        <f t="shared" si="734"/>
        <v>0</v>
      </c>
      <c r="M1222" s="54"/>
      <c r="N1222" s="54">
        <f t="shared" si="734"/>
        <v>0</v>
      </c>
      <c r="O1222" s="54">
        <f t="shared" si="734"/>
        <v>0</v>
      </c>
      <c r="P1222" s="54">
        <f t="shared" si="734"/>
        <v>0</v>
      </c>
      <c r="Q1222" s="54">
        <f t="shared" si="734"/>
        <v>0</v>
      </c>
      <c r="R1222" s="54">
        <f t="shared" si="734"/>
        <v>0</v>
      </c>
      <c r="S1222" s="54">
        <f t="shared" si="734"/>
        <v>0</v>
      </c>
      <c r="T1222" s="54">
        <f t="shared" si="734"/>
        <v>0</v>
      </c>
      <c r="U1222" s="54">
        <f t="shared" si="734"/>
        <v>0</v>
      </c>
      <c r="V1222" s="54"/>
      <c r="W1222" s="54"/>
      <c r="X1222" s="54">
        <f t="shared" si="734"/>
        <v>0</v>
      </c>
      <c r="Y1222" s="54">
        <f t="shared" si="734"/>
        <v>0</v>
      </c>
      <c r="Z1222" s="54">
        <f t="shared" si="734"/>
        <v>0</v>
      </c>
      <c r="AA1222" s="54">
        <f t="shared" si="734"/>
        <v>0</v>
      </c>
      <c r="AB1222" s="54">
        <f t="shared" si="734"/>
        <v>0</v>
      </c>
      <c r="AC1222" s="54">
        <f t="shared" si="734"/>
        <v>0</v>
      </c>
      <c r="AD1222" s="54">
        <f t="shared" si="734"/>
        <v>0</v>
      </c>
      <c r="AE1222" s="54">
        <f t="shared" si="734"/>
        <v>0</v>
      </c>
      <c r="AF1222" s="54">
        <f t="shared" si="734"/>
        <v>0</v>
      </c>
      <c r="AG1222" s="54">
        <f t="shared" si="734"/>
        <v>0</v>
      </c>
      <c r="AH1222" s="54">
        <f t="shared" si="734"/>
        <v>0</v>
      </c>
      <c r="AI1222" s="54">
        <f t="shared" si="734"/>
        <v>0</v>
      </c>
      <c r="AJ1222" s="54">
        <f t="shared" si="734"/>
        <v>0</v>
      </c>
      <c r="AK1222" s="54">
        <f t="shared" si="734"/>
        <v>0</v>
      </c>
      <c r="AL1222" s="54">
        <f t="shared" si="734"/>
        <v>0</v>
      </c>
      <c r="AM1222" s="54">
        <f t="shared" si="734"/>
        <v>0</v>
      </c>
      <c r="AN1222" s="54">
        <f t="shared" si="734"/>
        <v>0</v>
      </c>
      <c r="AO1222" s="54">
        <f t="shared" si="734"/>
        <v>0</v>
      </c>
      <c r="AP1222" s="54">
        <f t="shared" si="734"/>
        <v>0</v>
      </c>
      <c r="AQ1222" s="54">
        <f t="shared" si="734"/>
        <v>0</v>
      </c>
      <c r="AR1222" s="49">
        <f t="shared" si="711"/>
        <v>0</v>
      </c>
      <c r="AS1222" s="1"/>
      <c r="AT1222" s="46"/>
      <c r="AU1222" s="46"/>
      <c r="AV1222" s="46"/>
      <c r="AW1222" s="46"/>
      <c r="AX1222" s="46"/>
      <c r="AY1222" s="46"/>
    </row>
    <row r="1223" spans="4:51" ht="15.75" hidden="1">
      <c r="D1223" s="83"/>
      <c r="E1223" s="52" t="s">
        <v>24</v>
      </c>
      <c r="F1223" s="58"/>
      <c r="G1223" s="58"/>
      <c r="H1223" s="58"/>
      <c r="I1223" s="58"/>
      <c r="J1223" s="58"/>
      <c r="K1223" s="53">
        <f aca="true" t="shared" si="735" ref="K1223:AQ1223">ROUND((K1220*K$4/100),1)</f>
        <v>0</v>
      </c>
      <c r="L1223" s="54">
        <f t="shared" si="735"/>
        <v>0</v>
      </c>
      <c r="M1223" s="54"/>
      <c r="N1223" s="54">
        <f t="shared" si="735"/>
        <v>0</v>
      </c>
      <c r="O1223" s="54">
        <f t="shared" si="735"/>
        <v>0</v>
      </c>
      <c r="P1223" s="54">
        <f t="shared" si="735"/>
        <v>0</v>
      </c>
      <c r="Q1223" s="54">
        <f t="shared" si="735"/>
        <v>0</v>
      </c>
      <c r="R1223" s="54">
        <f t="shared" si="735"/>
        <v>0</v>
      </c>
      <c r="S1223" s="54">
        <f t="shared" si="735"/>
        <v>0</v>
      </c>
      <c r="T1223" s="54">
        <f t="shared" si="735"/>
        <v>0</v>
      </c>
      <c r="U1223" s="54">
        <f t="shared" si="735"/>
        <v>0</v>
      </c>
      <c r="V1223" s="54"/>
      <c r="W1223" s="54"/>
      <c r="X1223" s="54">
        <f t="shared" si="735"/>
        <v>0</v>
      </c>
      <c r="Y1223" s="54">
        <f t="shared" si="735"/>
        <v>0</v>
      </c>
      <c r="Z1223" s="54">
        <f t="shared" si="735"/>
        <v>0</v>
      </c>
      <c r="AA1223" s="54">
        <f t="shared" si="735"/>
        <v>0</v>
      </c>
      <c r="AB1223" s="54">
        <f t="shared" si="735"/>
        <v>0</v>
      </c>
      <c r="AC1223" s="54">
        <f t="shared" si="735"/>
        <v>0</v>
      </c>
      <c r="AD1223" s="54">
        <f t="shared" si="735"/>
        <v>0</v>
      </c>
      <c r="AE1223" s="54">
        <f t="shared" si="735"/>
        <v>0</v>
      </c>
      <c r="AF1223" s="54">
        <f t="shared" si="735"/>
        <v>0</v>
      </c>
      <c r="AG1223" s="54">
        <f t="shared" si="735"/>
        <v>0</v>
      </c>
      <c r="AH1223" s="54">
        <f t="shared" si="735"/>
        <v>0</v>
      </c>
      <c r="AI1223" s="54">
        <f t="shared" si="735"/>
        <v>0</v>
      </c>
      <c r="AJ1223" s="54">
        <f t="shared" si="735"/>
        <v>0</v>
      </c>
      <c r="AK1223" s="54">
        <f t="shared" si="735"/>
        <v>0</v>
      </c>
      <c r="AL1223" s="54">
        <f t="shared" si="735"/>
        <v>0</v>
      </c>
      <c r="AM1223" s="54">
        <f t="shared" si="735"/>
        <v>0</v>
      </c>
      <c r="AN1223" s="54">
        <f t="shared" si="735"/>
        <v>0</v>
      </c>
      <c r="AO1223" s="54">
        <f t="shared" si="735"/>
        <v>0</v>
      </c>
      <c r="AP1223" s="54">
        <f t="shared" si="735"/>
        <v>0</v>
      </c>
      <c r="AQ1223" s="54">
        <f t="shared" si="735"/>
        <v>0</v>
      </c>
      <c r="AR1223" s="49">
        <f t="shared" si="711"/>
        <v>0</v>
      </c>
      <c r="AS1223" s="1"/>
      <c r="AT1223" s="46"/>
      <c r="AU1223" s="46"/>
      <c r="AV1223" s="46"/>
      <c r="AW1223" s="46"/>
      <c r="AX1223" s="46"/>
      <c r="AY1223" s="46"/>
    </row>
    <row r="1224" spans="4:51" ht="15.75" hidden="1">
      <c r="D1224" s="83"/>
      <c r="E1224" s="52" t="s">
        <v>26</v>
      </c>
      <c r="F1224" s="58"/>
      <c r="G1224" s="58"/>
      <c r="H1224" s="58"/>
      <c r="I1224" s="58"/>
      <c r="J1224" s="58"/>
      <c r="K1224" s="53">
        <f aca="true" t="shared" si="736" ref="K1224:AQ1224">K1220-K1221-K1222-K1223</f>
        <v>0</v>
      </c>
      <c r="L1224" s="54">
        <f t="shared" si="736"/>
        <v>0</v>
      </c>
      <c r="M1224" s="54"/>
      <c r="N1224" s="54">
        <f t="shared" si="736"/>
        <v>0</v>
      </c>
      <c r="O1224" s="54">
        <f t="shared" si="736"/>
        <v>0</v>
      </c>
      <c r="P1224" s="54">
        <f t="shared" si="736"/>
        <v>0</v>
      </c>
      <c r="Q1224" s="54">
        <f t="shared" si="736"/>
        <v>0</v>
      </c>
      <c r="R1224" s="54">
        <f t="shared" si="736"/>
        <v>0</v>
      </c>
      <c r="S1224" s="54">
        <f t="shared" si="736"/>
        <v>-8721</v>
      </c>
      <c r="T1224" s="54">
        <f t="shared" si="736"/>
        <v>0</v>
      </c>
      <c r="U1224" s="54">
        <f t="shared" si="736"/>
        <v>0</v>
      </c>
      <c r="V1224" s="54"/>
      <c r="W1224" s="54"/>
      <c r="X1224" s="54">
        <f t="shared" si="736"/>
        <v>0</v>
      </c>
      <c r="Y1224" s="54">
        <f t="shared" si="736"/>
        <v>0</v>
      </c>
      <c r="Z1224" s="54">
        <f t="shared" si="736"/>
        <v>0</v>
      </c>
      <c r="AA1224" s="54">
        <f t="shared" si="736"/>
        <v>0</v>
      </c>
      <c r="AB1224" s="54">
        <f t="shared" si="736"/>
        <v>0</v>
      </c>
      <c r="AC1224" s="54">
        <f t="shared" si="736"/>
        <v>0</v>
      </c>
      <c r="AD1224" s="54">
        <f t="shared" si="736"/>
        <v>0</v>
      </c>
      <c r="AE1224" s="54">
        <f t="shared" si="736"/>
        <v>0</v>
      </c>
      <c r="AF1224" s="54">
        <f t="shared" si="736"/>
        <v>0</v>
      </c>
      <c r="AG1224" s="54">
        <f t="shared" si="736"/>
        <v>0</v>
      </c>
      <c r="AH1224" s="54">
        <f t="shared" si="736"/>
        <v>0</v>
      </c>
      <c r="AI1224" s="54">
        <f t="shared" si="736"/>
        <v>0</v>
      </c>
      <c r="AJ1224" s="54">
        <f t="shared" si="736"/>
        <v>0</v>
      </c>
      <c r="AK1224" s="54">
        <f t="shared" si="736"/>
        <v>0</v>
      </c>
      <c r="AL1224" s="54">
        <f t="shared" si="736"/>
        <v>0</v>
      </c>
      <c r="AM1224" s="54">
        <f t="shared" si="736"/>
        <v>0</v>
      </c>
      <c r="AN1224" s="54">
        <f t="shared" si="736"/>
        <v>0</v>
      </c>
      <c r="AO1224" s="54">
        <f t="shared" si="736"/>
        <v>0</v>
      </c>
      <c r="AP1224" s="54">
        <f t="shared" si="736"/>
        <v>0</v>
      </c>
      <c r="AQ1224" s="54">
        <f t="shared" si="736"/>
        <v>0</v>
      </c>
      <c r="AR1224" s="49">
        <f t="shared" si="711"/>
        <v>0</v>
      </c>
      <c r="AS1224" s="1"/>
      <c r="AT1224" s="46"/>
      <c r="AU1224" s="46"/>
      <c r="AV1224" s="46"/>
      <c r="AW1224" s="46"/>
      <c r="AX1224" s="46"/>
      <c r="AY1224" s="46"/>
    </row>
    <row r="1225" spans="4:51" ht="15.75" hidden="1">
      <c r="D1225" s="82"/>
      <c r="E1225" s="49"/>
      <c r="F1225" s="58"/>
      <c r="G1225" s="58"/>
      <c r="H1225" s="58"/>
      <c r="I1225" s="58"/>
      <c r="J1225" s="58"/>
      <c r="K1225" s="55"/>
      <c r="L1225" s="56"/>
      <c r="M1225" s="56"/>
      <c r="N1225" s="56"/>
      <c r="O1225" s="56"/>
      <c r="P1225" s="56"/>
      <c r="Q1225" s="56"/>
      <c r="R1225" s="56"/>
      <c r="S1225" s="56"/>
      <c r="T1225" s="56"/>
      <c r="U1225" s="56"/>
      <c r="V1225" s="56"/>
      <c r="W1225" s="56"/>
      <c r="X1225" s="56"/>
      <c r="Y1225" s="56"/>
      <c r="Z1225" s="56"/>
      <c r="AA1225" s="56"/>
      <c r="AB1225" s="56"/>
      <c r="AC1225" s="56"/>
      <c r="AD1225" s="56"/>
      <c r="AE1225" s="56"/>
      <c r="AF1225" s="56"/>
      <c r="AG1225" s="56"/>
      <c r="AH1225" s="56"/>
      <c r="AI1225" s="56"/>
      <c r="AJ1225" s="56"/>
      <c r="AK1225" s="56"/>
      <c r="AL1225" s="56"/>
      <c r="AM1225" s="56"/>
      <c r="AN1225" s="56"/>
      <c r="AO1225" s="56"/>
      <c r="AP1225" s="56"/>
      <c r="AQ1225" s="56"/>
      <c r="AR1225" s="49">
        <f t="shared" si="711"/>
        <v>0</v>
      </c>
      <c r="AT1225" s="46"/>
      <c r="AU1225" s="46"/>
      <c r="AV1225" s="46"/>
      <c r="AW1225" s="46"/>
      <c r="AX1225" s="46"/>
      <c r="AY1225" s="46"/>
    </row>
    <row r="1226" spans="4:51" ht="15.75" hidden="1">
      <c r="D1226" s="82"/>
      <c r="E1226" s="49"/>
      <c r="F1226" s="58"/>
      <c r="G1226" s="58"/>
      <c r="H1226" s="58"/>
      <c r="I1226" s="58"/>
      <c r="J1226" s="58"/>
      <c r="K1226" s="55"/>
      <c r="L1226" s="56"/>
      <c r="M1226" s="56"/>
      <c r="N1226" s="56"/>
      <c r="O1226" s="56"/>
      <c r="P1226" s="56"/>
      <c r="Q1226" s="56"/>
      <c r="R1226" s="56"/>
      <c r="S1226" s="56"/>
      <c r="T1226" s="56"/>
      <c r="U1226" s="56"/>
      <c r="V1226" s="56"/>
      <c r="W1226" s="56"/>
      <c r="X1226" s="56"/>
      <c r="Y1226" s="56"/>
      <c r="Z1226" s="56"/>
      <c r="AA1226" s="56"/>
      <c r="AB1226" s="56"/>
      <c r="AC1226" s="56"/>
      <c r="AD1226" s="56"/>
      <c r="AE1226" s="56"/>
      <c r="AF1226" s="56"/>
      <c r="AG1226" s="56"/>
      <c r="AH1226" s="56"/>
      <c r="AI1226" s="56"/>
      <c r="AJ1226" s="56"/>
      <c r="AK1226" s="56"/>
      <c r="AL1226" s="56"/>
      <c r="AM1226" s="56"/>
      <c r="AN1226" s="56"/>
      <c r="AO1226" s="56"/>
      <c r="AP1226" s="56"/>
      <c r="AQ1226" s="56"/>
      <c r="AR1226" s="49">
        <f t="shared" si="711"/>
        <v>0</v>
      </c>
      <c r="AT1226" s="46"/>
      <c r="AU1226" s="46"/>
      <c r="AV1226" s="46"/>
      <c r="AW1226" s="46"/>
      <c r="AX1226" s="46"/>
      <c r="AY1226" s="46"/>
    </row>
    <row r="1227" spans="4:51" s="2" customFormat="1" ht="31.5">
      <c r="D1227" s="67">
        <v>70746</v>
      </c>
      <c r="E1227" s="48" t="s">
        <v>192</v>
      </c>
      <c r="F1227" s="49"/>
      <c r="G1227" s="49"/>
      <c r="H1227" s="49"/>
      <c r="I1227" s="49"/>
      <c r="J1227" s="49"/>
      <c r="K1227" s="50">
        <v>13635.1</v>
      </c>
      <c r="L1227" s="49">
        <v>2352</v>
      </c>
      <c r="M1227" s="49">
        <v>3200.2</v>
      </c>
      <c r="N1227" s="49"/>
      <c r="O1227" s="49"/>
      <c r="P1227" s="49"/>
      <c r="Q1227" s="49"/>
      <c r="R1227" s="49"/>
      <c r="S1227" s="49"/>
      <c r="T1227" s="49"/>
      <c r="U1227" s="49"/>
      <c r="V1227" s="49"/>
      <c r="W1227" s="49">
        <v>250</v>
      </c>
      <c r="X1227" s="49"/>
      <c r="Y1227" s="49"/>
      <c r="Z1227" s="49"/>
      <c r="AA1227" s="49"/>
      <c r="AB1227" s="49"/>
      <c r="AC1227" s="49"/>
      <c r="AD1227" s="49">
        <v>1100</v>
      </c>
      <c r="AE1227" s="49"/>
      <c r="AF1227" s="49"/>
      <c r="AG1227" s="49"/>
      <c r="AH1227" s="49"/>
      <c r="AI1227" s="49"/>
      <c r="AJ1227" s="49"/>
      <c r="AK1227" s="49"/>
      <c r="AL1227" s="49"/>
      <c r="AM1227" s="49"/>
      <c r="AN1227" s="49"/>
      <c r="AO1227" s="49"/>
      <c r="AP1227" s="49">
        <v>0</v>
      </c>
      <c r="AQ1227" s="49">
        <v>0</v>
      </c>
      <c r="AR1227" s="49">
        <f t="shared" si="711"/>
        <v>20537.3</v>
      </c>
      <c r="AS1227" s="1"/>
      <c r="AT1227" s="46">
        <f>K1227/12</f>
        <v>1136.2583333333334</v>
      </c>
      <c r="AU1227" s="46">
        <f>L1227/12</f>
        <v>196</v>
      </c>
      <c r="AV1227" s="46">
        <f>M1227/12</f>
        <v>266.68333333333334</v>
      </c>
      <c r="AW1227" s="46">
        <f>W1227/12</f>
        <v>20.833333333333332</v>
      </c>
      <c r="AX1227" s="46">
        <f>AD1227/12</f>
        <v>91.66666666666667</v>
      </c>
      <c r="AY1227" s="46"/>
    </row>
    <row r="1228" spans="4:51" ht="6" customHeight="1" hidden="1">
      <c r="D1228" s="83"/>
      <c r="E1228" s="52" t="s">
        <v>22</v>
      </c>
      <c r="F1228" s="58"/>
      <c r="G1228" s="58"/>
      <c r="H1228" s="58"/>
      <c r="I1228" s="58"/>
      <c r="J1228" s="58"/>
      <c r="K1228" s="53">
        <f aca="true" t="shared" si="737" ref="K1228:AQ1228">ROUND((K1227*K$2/100),1)</f>
        <v>2863.4</v>
      </c>
      <c r="L1228" s="53">
        <v>479.7</v>
      </c>
      <c r="M1228" s="53"/>
      <c r="N1228" s="53">
        <f t="shared" si="737"/>
        <v>0</v>
      </c>
      <c r="O1228" s="53">
        <f t="shared" si="737"/>
        <v>0</v>
      </c>
      <c r="P1228" s="53">
        <f t="shared" si="737"/>
        <v>0</v>
      </c>
      <c r="Q1228" s="53">
        <f t="shared" si="737"/>
        <v>0</v>
      </c>
      <c r="R1228" s="53">
        <f t="shared" si="737"/>
        <v>0</v>
      </c>
      <c r="S1228" s="53">
        <f t="shared" si="737"/>
        <v>0</v>
      </c>
      <c r="T1228" s="53">
        <f t="shared" si="737"/>
        <v>0</v>
      </c>
      <c r="U1228" s="53">
        <f t="shared" si="737"/>
        <v>0</v>
      </c>
      <c r="V1228" s="53">
        <f t="shared" si="737"/>
        <v>0</v>
      </c>
      <c r="W1228" s="53"/>
      <c r="X1228" s="53">
        <f t="shared" si="737"/>
        <v>0</v>
      </c>
      <c r="Y1228" s="53">
        <f t="shared" si="737"/>
        <v>0</v>
      </c>
      <c r="Z1228" s="53">
        <f t="shared" si="737"/>
        <v>0</v>
      </c>
      <c r="AA1228" s="53">
        <f t="shared" si="737"/>
        <v>0</v>
      </c>
      <c r="AB1228" s="53">
        <f t="shared" si="737"/>
        <v>0</v>
      </c>
      <c r="AC1228" s="53">
        <f t="shared" si="737"/>
        <v>0</v>
      </c>
      <c r="AD1228" s="53">
        <f t="shared" si="737"/>
        <v>570.9</v>
      </c>
      <c r="AE1228" s="53">
        <f t="shared" si="737"/>
        <v>0</v>
      </c>
      <c r="AF1228" s="53">
        <f t="shared" si="737"/>
        <v>0</v>
      </c>
      <c r="AG1228" s="53">
        <f t="shared" si="737"/>
        <v>0</v>
      </c>
      <c r="AH1228" s="53">
        <f t="shared" si="737"/>
        <v>0</v>
      </c>
      <c r="AI1228" s="53">
        <f t="shared" si="737"/>
        <v>0</v>
      </c>
      <c r="AJ1228" s="53">
        <f t="shared" si="737"/>
        <v>0</v>
      </c>
      <c r="AK1228" s="53">
        <f t="shared" si="737"/>
        <v>0</v>
      </c>
      <c r="AL1228" s="53">
        <f t="shared" si="737"/>
        <v>0</v>
      </c>
      <c r="AM1228" s="53">
        <f t="shared" si="737"/>
        <v>0</v>
      </c>
      <c r="AN1228" s="53">
        <f t="shared" si="737"/>
        <v>0</v>
      </c>
      <c r="AO1228" s="53">
        <f t="shared" si="737"/>
        <v>0</v>
      </c>
      <c r="AP1228" s="53">
        <f t="shared" si="737"/>
        <v>0</v>
      </c>
      <c r="AQ1228" s="53">
        <f t="shared" si="737"/>
        <v>0</v>
      </c>
      <c r="AR1228" s="49">
        <f t="shared" si="711"/>
        <v>3914</v>
      </c>
      <c r="AS1228" s="1" t="b">
        <f>SUM(K1227:AQ1227)=AR1227</f>
        <v>1</v>
      </c>
      <c r="AT1228" s="46"/>
      <c r="AU1228" s="46"/>
      <c r="AV1228" s="46"/>
      <c r="AW1228" s="46"/>
      <c r="AX1228" s="46"/>
      <c r="AY1228" s="46"/>
    </row>
    <row r="1229" spans="4:51" ht="15.75" hidden="1">
      <c r="D1229" s="83"/>
      <c r="E1229" s="52" t="s">
        <v>23</v>
      </c>
      <c r="F1229" s="58"/>
      <c r="G1229" s="58"/>
      <c r="H1229" s="58"/>
      <c r="I1229" s="58"/>
      <c r="J1229" s="58"/>
      <c r="K1229" s="53">
        <f aca="true" t="shared" si="738" ref="K1229:AQ1229">ROUND((K1227*K$3/100),1)</f>
        <v>4390.5</v>
      </c>
      <c r="L1229" s="53">
        <v>818.4</v>
      </c>
      <c r="M1229" s="53"/>
      <c r="N1229" s="53">
        <f t="shared" si="738"/>
        <v>0</v>
      </c>
      <c r="O1229" s="53">
        <f t="shared" si="738"/>
        <v>0</v>
      </c>
      <c r="P1229" s="53">
        <f t="shared" si="738"/>
        <v>0</v>
      </c>
      <c r="Q1229" s="53">
        <f t="shared" si="738"/>
        <v>0</v>
      </c>
      <c r="R1229" s="53">
        <f t="shared" si="738"/>
        <v>0</v>
      </c>
      <c r="S1229" s="53">
        <f t="shared" si="738"/>
        <v>0</v>
      </c>
      <c r="T1229" s="53">
        <f t="shared" si="738"/>
        <v>0</v>
      </c>
      <c r="U1229" s="53">
        <f t="shared" si="738"/>
        <v>0</v>
      </c>
      <c r="V1229" s="53">
        <f t="shared" si="738"/>
        <v>0</v>
      </c>
      <c r="W1229" s="53"/>
      <c r="X1229" s="53">
        <f t="shared" si="738"/>
        <v>0</v>
      </c>
      <c r="Y1229" s="53">
        <f t="shared" si="738"/>
        <v>0</v>
      </c>
      <c r="Z1229" s="53">
        <f t="shared" si="738"/>
        <v>0</v>
      </c>
      <c r="AA1229" s="53">
        <f t="shared" si="738"/>
        <v>0</v>
      </c>
      <c r="AB1229" s="53">
        <f t="shared" si="738"/>
        <v>0</v>
      </c>
      <c r="AC1229" s="53">
        <f t="shared" si="738"/>
        <v>0</v>
      </c>
      <c r="AD1229" s="53">
        <f t="shared" si="738"/>
        <v>189.2</v>
      </c>
      <c r="AE1229" s="53">
        <f t="shared" si="738"/>
        <v>0</v>
      </c>
      <c r="AF1229" s="53">
        <f t="shared" si="738"/>
        <v>0</v>
      </c>
      <c r="AG1229" s="53">
        <f t="shared" si="738"/>
        <v>0</v>
      </c>
      <c r="AH1229" s="53">
        <f t="shared" si="738"/>
        <v>0</v>
      </c>
      <c r="AI1229" s="53">
        <f t="shared" si="738"/>
        <v>0</v>
      </c>
      <c r="AJ1229" s="53">
        <f t="shared" si="738"/>
        <v>0</v>
      </c>
      <c r="AK1229" s="53">
        <f t="shared" si="738"/>
        <v>0</v>
      </c>
      <c r="AL1229" s="53">
        <f t="shared" si="738"/>
        <v>0</v>
      </c>
      <c r="AM1229" s="53">
        <f t="shared" si="738"/>
        <v>0</v>
      </c>
      <c r="AN1229" s="53">
        <f t="shared" si="738"/>
        <v>0</v>
      </c>
      <c r="AO1229" s="53">
        <f t="shared" si="738"/>
        <v>0</v>
      </c>
      <c r="AP1229" s="53">
        <f t="shared" si="738"/>
        <v>0</v>
      </c>
      <c r="AQ1229" s="53">
        <f t="shared" si="738"/>
        <v>0</v>
      </c>
      <c r="AR1229" s="49">
        <f t="shared" si="711"/>
        <v>5398.099999999999</v>
      </c>
      <c r="AS1229" s="1"/>
      <c r="AT1229" s="46"/>
      <c r="AU1229" s="46"/>
      <c r="AV1229" s="46"/>
      <c r="AW1229" s="46"/>
      <c r="AX1229" s="46"/>
      <c r="AY1229" s="46"/>
    </row>
    <row r="1230" spans="4:51" ht="15.75" hidden="1">
      <c r="D1230" s="83"/>
      <c r="E1230" s="52" t="s">
        <v>24</v>
      </c>
      <c r="F1230" s="58"/>
      <c r="G1230" s="58"/>
      <c r="H1230" s="58"/>
      <c r="I1230" s="58"/>
      <c r="J1230" s="58"/>
      <c r="K1230" s="53">
        <f aca="true" t="shared" si="739" ref="K1230:AN1230">ROUND((K1227*K$4/100),1)</f>
        <v>2604.3</v>
      </c>
      <c r="L1230" s="53">
        <f t="shared" si="739"/>
        <v>435.1</v>
      </c>
      <c r="M1230" s="53"/>
      <c r="N1230" s="53">
        <f t="shared" si="739"/>
        <v>0</v>
      </c>
      <c r="O1230" s="53">
        <f t="shared" si="739"/>
        <v>0</v>
      </c>
      <c r="P1230" s="53">
        <f t="shared" si="739"/>
        <v>0</v>
      </c>
      <c r="Q1230" s="53">
        <f t="shared" si="739"/>
        <v>0</v>
      </c>
      <c r="R1230" s="53">
        <f t="shared" si="739"/>
        <v>0</v>
      </c>
      <c r="S1230" s="53">
        <f t="shared" si="739"/>
        <v>0</v>
      </c>
      <c r="T1230" s="53">
        <f t="shared" si="739"/>
        <v>0</v>
      </c>
      <c r="U1230" s="53">
        <f t="shared" si="739"/>
        <v>0</v>
      </c>
      <c r="V1230" s="53">
        <f t="shared" si="739"/>
        <v>0</v>
      </c>
      <c r="W1230" s="53"/>
      <c r="X1230" s="53">
        <f t="shared" si="739"/>
        <v>0</v>
      </c>
      <c r="Y1230" s="53">
        <f t="shared" si="739"/>
        <v>0</v>
      </c>
      <c r="Z1230" s="53">
        <f t="shared" si="739"/>
        <v>0</v>
      </c>
      <c r="AA1230" s="53">
        <f t="shared" si="739"/>
        <v>0</v>
      </c>
      <c r="AB1230" s="53">
        <f t="shared" si="739"/>
        <v>0</v>
      </c>
      <c r="AC1230" s="53">
        <f t="shared" si="739"/>
        <v>0</v>
      </c>
      <c r="AD1230" s="53">
        <f t="shared" si="739"/>
        <v>111.1</v>
      </c>
      <c r="AE1230" s="53">
        <f t="shared" si="739"/>
        <v>0</v>
      </c>
      <c r="AF1230" s="53">
        <f t="shared" si="739"/>
        <v>0</v>
      </c>
      <c r="AG1230" s="53">
        <f t="shared" si="739"/>
        <v>0</v>
      </c>
      <c r="AH1230" s="53">
        <f t="shared" si="739"/>
        <v>0</v>
      </c>
      <c r="AI1230" s="53">
        <f t="shared" si="739"/>
        <v>0</v>
      </c>
      <c r="AJ1230" s="53">
        <f t="shared" si="739"/>
        <v>0</v>
      </c>
      <c r="AK1230" s="53">
        <f t="shared" si="739"/>
        <v>0</v>
      </c>
      <c r="AL1230" s="53">
        <f t="shared" si="739"/>
        <v>0</v>
      </c>
      <c r="AM1230" s="53">
        <f t="shared" si="739"/>
        <v>0</v>
      </c>
      <c r="AN1230" s="53">
        <f t="shared" si="739"/>
        <v>0</v>
      </c>
      <c r="AO1230" s="54">
        <f>ROUND((AO1227*AO$4/100),1)</f>
        <v>0</v>
      </c>
      <c r="AP1230" s="54">
        <f>ROUND((AP1227*AP$4/100),1)</f>
        <v>0</v>
      </c>
      <c r="AQ1230" s="54">
        <f>ROUND((AQ1227*AQ$4/100),1)</f>
        <v>0</v>
      </c>
      <c r="AR1230" s="49">
        <f t="shared" si="711"/>
        <v>3150.5</v>
      </c>
      <c r="AS1230" s="1"/>
      <c r="AT1230" s="46"/>
      <c r="AU1230" s="46"/>
      <c r="AV1230" s="46"/>
      <c r="AW1230" s="46"/>
      <c r="AX1230" s="46"/>
      <c r="AY1230" s="46"/>
    </row>
    <row r="1231" spans="4:51" ht="15.75" hidden="1">
      <c r="D1231" s="83"/>
      <c r="E1231" s="52" t="s">
        <v>26</v>
      </c>
      <c r="F1231" s="58"/>
      <c r="G1231" s="58"/>
      <c r="H1231" s="58"/>
      <c r="I1231" s="58"/>
      <c r="J1231" s="58"/>
      <c r="K1231" s="53">
        <f aca="true" t="shared" si="740" ref="K1231:AO1231">K1227-K1228-K1229-K1230</f>
        <v>3776.9000000000005</v>
      </c>
      <c r="L1231" s="53">
        <f t="shared" si="740"/>
        <v>618.8000000000001</v>
      </c>
      <c r="M1231" s="53"/>
      <c r="N1231" s="53">
        <f t="shared" si="740"/>
        <v>0</v>
      </c>
      <c r="O1231" s="53">
        <f t="shared" si="740"/>
        <v>0</v>
      </c>
      <c r="P1231" s="53">
        <f t="shared" si="740"/>
        <v>0</v>
      </c>
      <c r="Q1231" s="53">
        <f t="shared" si="740"/>
        <v>0</v>
      </c>
      <c r="R1231" s="53">
        <f t="shared" si="740"/>
        <v>0</v>
      </c>
      <c r="S1231" s="53">
        <f t="shared" si="740"/>
        <v>0</v>
      </c>
      <c r="T1231" s="53">
        <f t="shared" si="740"/>
        <v>0</v>
      </c>
      <c r="U1231" s="53">
        <f t="shared" si="740"/>
        <v>0</v>
      </c>
      <c r="V1231" s="53">
        <f t="shared" si="740"/>
        <v>0</v>
      </c>
      <c r="W1231" s="53"/>
      <c r="X1231" s="53">
        <f t="shared" si="740"/>
        <v>0</v>
      </c>
      <c r="Y1231" s="53">
        <f t="shared" si="740"/>
        <v>0</v>
      </c>
      <c r="Z1231" s="53">
        <f t="shared" si="740"/>
        <v>0</v>
      </c>
      <c r="AA1231" s="53">
        <f t="shared" si="740"/>
        <v>0</v>
      </c>
      <c r="AB1231" s="53">
        <f t="shared" si="740"/>
        <v>0</v>
      </c>
      <c r="AC1231" s="53">
        <f t="shared" si="740"/>
        <v>0</v>
      </c>
      <c r="AD1231" s="53">
        <f t="shared" si="740"/>
        <v>228.80000000000004</v>
      </c>
      <c r="AE1231" s="53">
        <f t="shared" si="740"/>
        <v>0</v>
      </c>
      <c r="AF1231" s="53">
        <f t="shared" si="740"/>
        <v>0</v>
      </c>
      <c r="AG1231" s="53">
        <f t="shared" si="740"/>
        <v>0</v>
      </c>
      <c r="AH1231" s="53">
        <f t="shared" si="740"/>
        <v>0</v>
      </c>
      <c r="AI1231" s="53">
        <f t="shared" si="740"/>
        <v>0</v>
      </c>
      <c r="AJ1231" s="53">
        <f t="shared" si="740"/>
        <v>0</v>
      </c>
      <c r="AK1231" s="53">
        <f t="shared" si="740"/>
        <v>0</v>
      </c>
      <c r="AL1231" s="53">
        <f t="shared" si="740"/>
        <v>0</v>
      </c>
      <c r="AM1231" s="53">
        <f t="shared" si="740"/>
        <v>0</v>
      </c>
      <c r="AN1231" s="53">
        <f t="shared" si="740"/>
        <v>0</v>
      </c>
      <c r="AO1231" s="53">
        <f t="shared" si="740"/>
        <v>0</v>
      </c>
      <c r="AP1231" s="54">
        <f>AP1227-AP1228-AP1229-AP1230</f>
        <v>0</v>
      </c>
      <c r="AQ1231" s="54">
        <f>AQ1227-AQ1228-AQ1229-AQ1230</f>
        <v>0</v>
      </c>
      <c r="AR1231" s="49">
        <f t="shared" si="711"/>
        <v>4624.500000000001</v>
      </c>
      <c r="AS1231" s="1"/>
      <c r="AT1231" s="46"/>
      <c r="AU1231" s="46"/>
      <c r="AV1231" s="46"/>
      <c r="AW1231" s="46"/>
      <c r="AX1231" s="46"/>
      <c r="AY1231" s="46"/>
    </row>
    <row r="1232" spans="4:51" ht="15.75" hidden="1">
      <c r="D1232" s="82"/>
      <c r="E1232" s="49"/>
      <c r="F1232" s="58"/>
      <c r="G1232" s="58"/>
      <c r="H1232" s="58"/>
      <c r="I1232" s="58"/>
      <c r="J1232" s="58"/>
      <c r="K1232" s="55"/>
      <c r="L1232" s="56"/>
      <c r="M1232" s="56"/>
      <c r="N1232" s="56"/>
      <c r="O1232" s="56"/>
      <c r="P1232" s="56"/>
      <c r="Q1232" s="56"/>
      <c r="R1232" s="56"/>
      <c r="S1232" s="56"/>
      <c r="T1232" s="56"/>
      <c r="U1232" s="56"/>
      <c r="V1232" s="56"/>
      <c r="W1232" s="56"/>
      <c r="X1232" s="56"/>
      <c r="Y1232" s="56"/>
      <c r="Z1232" s="56"/>
      <c r="AA1232" s="56"/>
      <c r="AB1232" s="56"/>
      <c r="AC1232" s="56"/>
      <c r="AD1232" s="56"/>
      <c r="AE1232" s="56"/>
      <c r="AF1232" s="56"/>
      <c r="AG1232" s="56"/>
      <c r="AH1232" s="56"/>
      <c r="AI1232" s="56"/>
      <c r="AJ1232" s="56"/>
      <c r="AK1232" s="56"/>
      <c r="AL1232" s="56"/>
      <c r="AM1232" s="56"/>
      <c r="AN1232" s="56"/>
      <c r="AO1232" s="56"/>
      <c r="AP1232" s="56"/>
      <c r="AQ1232" s="56"/>
      <c r="AR1232" s="49">
        <f t="shared" si="711"/>
        <v>0</v>
      </c>
      <c r="AT1232" s="46"/>
      <c r="AU1232" s="46"/>
      <c r="AV1232" s="46"/>
      <c r="AW1232" s="46"/>
      <c r="AX1232" s="46"/>
      <c r="AY1232" s="46"/>
    </row>
    <row r="1233" spans="4:51" ht="15.75" hidden="1">
      <c r="D1233" s="82"/>
      <c r="E1233" s="49"/>
      <c r="F1233" s="58"/>
      <c r="G1233" s="58"/>
      <c r="H1233" s="58"/>
      <c r="I1233" s="58"/>
      <c r="J1233" s="58"/>
      <c r="K1233" s="55"/>
      <c r="L1233" s="56"/>
      <c r="M1233" s="56"/>
      <c r="N1233" s="56"/>
      <c r="O1233" s="56"/>
      <c r="P1233" s="56"/>
      <c r="Q1233" s="56"/>
      <c r="R1233" s="56"/>
      <c r="S1233" s="56"/>
      <c r="T1233" s="56"/>
      <c r="U1233" s="56"/>
      <c r="V1233" s="56"/>
      <c r="W1233" s="56"/>
      <c r="X1233" s="56"/>
      <c r="Y1233" s="56"/>
      <c r="Z1233" s="56"/>
      <c r="AA1233" s="56"/>
      <c r="AB1233" s="56"/>
      <c r="AC1233" s="56"/>
      <c r="AD1233" s="56"/>
      <c r="AE1233" s="56"/>
      <c r="AF1233" s="56"/>
      <c r="AG1233" s="56"/>
      <c r="AH1233" s="56"/>
      <c r="AI1233" s="56"/>
      <c r="AJ1233" s="56"/>
      <c r="AK1233" s="56"/>
      <c r="AL1233" s="56"/>
      <c r="AM1233" s="56"/>
      <c r="AN1233" s="56"/>
      <c r="AO1233" s="56"/>
      <c r="AP1233" s="56"/>
      <c r="AQ1233" s="56"/>
      <c r="AR1233" s="49">
        <f t="shared" si="711"/>
        <v>0</v>
      </c>
      <c r="AT1233" s="46"/>
      <c r="AU1233" s="46"/>
      <c r="AV1233" s="46"/>
      <c r="AW1233" s="46"/>
      <c r="AX1233" s="46"/>
      <c r="AY1233" s="46"/>
    </row>
    <row r="1234" spans="4:51" s="2" customFormat="1" ht="31.5">
      <c r="D1234" s="67">
        <v>70747</v>
      </c>
      <c r="E1234" s="48" t="s">
        <v>193</v>
      </c>
      <c r="F1234" s="49"/>
      <c r="G1234" s="49"/>
      <c r="H1234" s="49"/>
      <c r="I1234" s="49"/>
      <c r="J1234" s="49"/>
      <c r="K1234" s="50">
        <v>2780.9</v>
      </c>
      <c r="L1234" s="49">
        <v>479.7</v>
      </c>
      <c r="M1234" s="49">
        <v>1298.1999999999998</v>
      </c>
      <c r="N1234" s="49"/>
      <c r="O1234" s="49"/>
      <c r="P1234" s="49"/>
      <c r="Q1234" s="49"/>
      <c r="R1234" s="49"/>
      <c r="S1234" s="49"/>
      <c r="T1234" s="49"/>
      <c r="U1234" s="49"/>
      <c r="V1234" s="49"/>
      <c r="W1234" s="49">
        <v>30</v>
      </c>
      <c r="X1234" s="49"/>
      <c r="Y1234" s="49"/>
      <c r="Z1234" s="49"/>
      <c r="AA1234" s="49"/>
      <c r="AB1234" s="49"/>
      <c r="AC1234" s="49"/>
      <c r="AD1234" s="49">
        <v>250</v>
      </c>
      <c r="AE1234" s="49"/>
      <c r="AF1234" s="49"/>
      <c r="AG1234" s="49"/>
      <c r="AH1234" s="49"/>
      <c r="AI1234" s="49"/>
      <c r="AJ1234" s="49"/>
      <c r="AK1234" s="49"/>
      <c r="AL1234" s="49"/>
      <c r="AM1234" s="49"/>
      <c r="AN1234" s="49"/>
      <c r="AO1234" s="49"/>
      <c r="AP1234" s="49">
        <v>0</v>
      </c>
      <c r="AQ1234" s="49">
        <v>0</v>
      </c>
      <c r="AR1234" s="49">
        <f t="shared" si="711"/>
        <v>4838.799999999999</v>
      </c>
      <c r="AS1234" s="1"/>
      <c r="AT1234" s="46">
        <f>K1234/12</f>
        <v>231.74166666666667</v>
      </c>
      <c r="AU1234" s="46">
        <f>L1234/12</f>
        <v>39.975</v>
      </c>
      <c r="AV1234" s="46">
        <f>M1234/12</f>
        <v>108.18333333333332</v>
      </c>
      <c r="AW1234" s="46">
        <f>W1234/12</f>
        <v>2.5</v>
      </c>
      <c r="AX1234" s="46">
        <f>AD1234/12</f>
        <v>20.833333333333332</v>
      </c>
      <c r="AY1234" s="46"/>
    </row>
    <row r="1235" spans="4:51" ht="15.75" hidden="1">
      <c r="D1235" s="83"/>
      <c r="E1235" s="52" t="s">
        <v>22</v>
      </c>
      <c r="F1235" s="58"/>
      <c r="G1235" s="58"/>
      <c r="H1235" s="58"/>
      <c r="I1235" s="58"/>
      <c r="J1235" s="58"/>
      <c r="K1235" s="53">
        <f aca="true" t="shared" si="741" ref="K1235:AQ1235">ROUND((K1234*K$2/100),1)</f>
        <v>584</v>
      </c>
      <c r="L1235" s="54">
        <f t="shared" si="741"/>
        <v>97.9</v>
      </c>
      <c r="M1235" s="54"/>
      <c r="N1235" s="54">
        <f t="shared" si="741"/>
        <v>0</v>
      </c>
      <c r="O1235" s="54">
        <f t="shared" si="741"/>
        <v>0</v>
      </c>
      <c r="P1235" s="54">
        <f t="shared" si="741"/>
        <v>0</v>
      </c>
      <c r="Q1235" s="54">
        <f t="shared" si="741"/>
        <v>0</v>
      </c>
      <c r="R1235" s="54">
        <f t="shared" si="741"/>
        <v>0</v>
      </c>
      <c r="S1235" s="54">
        <f t="shared" si="741"/>
        <v>0</v>
      </c>
      <c r="T1235" s="54">
        <f t="shared" si="741"/>
        <v>0</v>
      </c>
      <c r="U1235" s="54">
        <f t="shared" si="741"/>
        <v>0</v>
      </c>
      <c r="V1235" s="54"/>
      <c r="W1235" s="54"/>
      <c r="X1235" s="54">
        <f t="shared" si="741"/>
        <v>0</v>
      </c>
      <c r="Y1235" s="54">
        <f t="shared" si="741"/>
        <v>0</v>
      </c>
      <c r="Z1235" s="54">
        <f t="shared" si="741"/>
        <v>0</v>
      </c>
      <c r="AA1235" s="54">
        <f t="shared" si="741"/>
        <v>0</v>
      </c>
      <c r="AB1235" s="54">
        <f t="shared" si="741"/>
        <v>0</v>
      </c>
      <c r="AC1235" s="54">
        <f t="shared" si="741"/>
        <v>0</v>
      </c>
      <c r="AD1235" s="54">
        <f t="shared" si="741"/>
        <v>129.8</v>
      </c>
      <c r="AE1235" s="54">
        <f t="shared" si="741"/>
        <v>0</v>
      </c>
      <c r="AF1235" s="54">
        <f t="shared" si="741"/>
        <v>0</v>
      </c>
      <c r="AG1235" s="54">
        <f t="shared" si="741"/>
        <v>0</v>
      </c>
      <c r="AH1235" s="54">
        <f t="shared" si="741"/>
        <v>0</v>
      </c>
      <c r="AI1235" s="54">
        <f t="shared" si="741"/>
        <v>0</v>
      </c>
      <c r="AJ1235" s="54">
        <f t="shared" si="741"/>
        <v>0</v>
      </c>
      <c r="AK1235" s="54">
        <f t="shared" si="741"/>
        <v>0</v>
      </c>
      <c r="AL1235" s="54">
        <f t="shared" si="741"/>
        <v>0</v>
      </c>
      <c r="AM1235" s="54">
        <f t="shared" si="741"/>
        <v>0</v>
      </c>
      <c r="AN1235" s="54">
        <f t="shared" si="741"/>
        <v>0</v>
      </c>
      <c r="AO1235" s="54">
        <f t="shared" si="741"/>
        <v>0</v>
      </c>
      <c r="AP1235" s="54">
        <f t="shared" si="741"/>
        <v>0</v>
      </c>
      <c r="AQ1235" s="54">
        <f t="shared" si="741"/>
        <v>0</v>
      </c>
      <c r="AR1235" s="49">
        <f t="shared" si="711"/>
        <v>811.7</v>
      </c>
      <c r="AS1235" s="1" t="b">
        <f>SUM(K1234:AQ1234)=AR1234</f>
        <v>1</v>
      </c>
      <c r="AT1235" s="46"/>
      <c r="AU1235" s="46"/>
      <c r="AV1235" s="46"/>
      <c r="AW1235" s="46"/>
      <c r="AX1235" s="46"/>
      <c r="AY1235" s="46"/>
    </row>
    <row r="1236" spans="4:51" ht="15.75" hidden="1">
      <c r="D1236" s="83"/>
      <c r="E1236" s="52" t="s">
        <v>23</v>
      </c>
      <c r="F1236" s="58"/>
      <c r="G1236" s="58"/>
      <c r="H1236" s="58"/>
      <c r="I1236" s="58"/>
      <c r="J1236" s="58"/>
      <c r="K1236" s="53">
        <f aca="true" t="shared" si="742" ref="K1236:AQ1236">ROUND((K1234*K$3/100),1)</f>
        <v>895.4</v>
      </c>
      <c r="L1236" s="54">
        <f t="shared" si="742"/>
        <v>166.9</v>
      </c>
      <c r="M1236" s="54"/>
      <c r="N1236" s="54">
        <f t="shared" si="742"/>
        <v>0</v>
      </c>
      <c r="O1236" s="54">
        <f t="shared" si="742"/>
        <v>0</v>
      </c>
      <c r="P1236" s="54">
        <f t="shared" si="742"/>
        <v>0</v>
      </c>
      <c r="Q1236" s="54">
        <f t="shared" si="742"/>
        <v>0</v>
      </c>
      <c r="R1236" s="54">
        <f t="shared" si="742"/>
        <v>0</v>
      </c>
      <c r="S1236" s="54">
        <f t="shared" si="742"/>
        <v>0</v>
      </c>
      <c r="T1236" s="54">
        <f t="shared" si="742"/>
        <v>0</v>
      </c>
      <c r="U1236" s="54">
        <f t="shared" si="742"/>
        <v>0</v>
      </c>
      <c r="V1236" s="54"/>
      <c r="W1236" s="54"/>
      <c r="X1236" s="54">
        <f t="shared" si="742"/>
        <v>0</v>
      </c>
      <c r="Y1236" s="54">
        <f t="shared" si="742"/>
        <v>0</v>
      </c>
      <c r="Z1236" s="54">
        <f t="shared" si="742"/>
        <v>0</v>
      </c>
      <c r="AA1236" s="54">
        <f t="shared" si="742"/>
        <v>0</v>
      </c>
      <c r="AB1236" s="54">
        <f t="shared" si="742"/>
        <v>0</v>
      </c>
      <c r="AC1236" s="54">
        <f t="shared" si="742"/>
        <v>0</v>
      </c>
      <c r="AD1236" s="54">
        <f t="shared" si="742"/>
        <v>43</v>
      </c>
      <c r="AE1236" s="54">
        <f t="shared" si="742"/>
        <v>0</v>
      </c>
      <c r="AF1236" s="54">
        <f t="shared" si="742"/>
        <v>0</v>
      </c>
      <c r="AG1236" s="54">
        <f t="shared" si="742"/>
        <v>0</v>
      </c>
      <c r="AH1236" s="54">
        <f t="shared" si="742"/>
        <v>0</v>
      </c>
      <c r="AI1236" s="54">
        <f t="shared" si="742"/>
        <v>0</v>
      </c>
      <c r="AJ1236" s="54">
        <f t="shared" si="742"/>
        <v>0</v>
      </c>
      <c r="AK1236" s="54">
        <f t="shared" si="742"/>
        <v>0</v>
      </c>
      <c r="AL1236" s="54">
        <f t="shared" si="742"/>
        <v>0</v>
      </c>
      <c r="AM1236" s="54">
        <f t="shared" si="742"/>
        <v>0</v>
      </c>
      <c r="AN1236" s="54">
        <f t="shared" si="742"/>
        <v>0</v>
      </c>
      <c r="AO1236" s="54">
        <f t="shared" si="742"/>
        <v>0</v>
      </c>
      <c r="AP1236" s="54">
        <f t="shared" si="742"/>
        <v>0</v>
      </c>
      <c r="AQ1236" s="54">
        <f t="shared" si="742"/>
        <v>0</v>
      </c>
      <c r="AR1236" s="49">
        <f t="shared" si="711"/>
        <v>1105.3</v>
      </c>
      <c r="AS1236" s="1"/>
      <c r="AT1236" s="46"/>
      <c r="AU1236" s="46"/>
      <c r="AV1236" s="46"/>
      <c r="AW1236" s="46"/>
      <c r="AX1236" s="46"/>
      <c r="AY1236" s="46"/>
    </row>
    <row r="1237" spans="4:51" ht="15.75" hidden="1">
      <c r="D1237" s="83"/>
      <c r="E1237" s="52" t="s">
        <v>24</v>
      </c>
      <c r="F1237" s="58"/>
      <c r="G1237" s="58"/>
      <c r="H1237" s="58"/>
      <c r="I1237" s="58"/>
      <c r="J1237" s="58"/>
      <c r="K1237" s="53">
        <f aca="true" t="shared" si="743" ref="K1237:AQ1237">ROUND((K1234*K$4/100),1)</f>
        <v>531.2</v>
      </c>
      <c r="L1237" s="54">
        <f t="shared" si="743"/>
        <v>88.7</v>
      </c>
      <c r="M1237" s="54"/>
      <c r="N1237" s="54">
        <f t="shared" si="743"/>
        <v>0</v>
      </c>
      <c r="O1237" s="54">
        <f t="shared" si="743"/>
        <v>0</v>
      </c>
      <c r="P1237" s="54">
        <f t="shared" si="743"/>
        <v>0</v>
      </c>
      <c r="Q1237" s="54">
        <f t="shared" si="743"/>
        <v>0</v>
      </c>
      <c r="R1237" s="54">
        <f t="shared" si="743"/>
        <v>0</v>
      </c>
      <c r="S1237" s="54">
        <f t="shared" si="743"/>
        <v>0</v>
      </c>
      <c r="T1237" s="54">
        <f t="shared" si="743"/>
        <v>0</v>
      </c>
      <c r="U1237" s="54">
        <f t="shared" si="743"/>
        <v>0</v>
      </c>
      <c r="V1237" s="54"/>
      <c r="W1237" s="54"/>
      <c r="X1237" s="54">
        <f t="shared" si="743"/>
        <v>0</v>
      </c>
      <c r="Y1237" s="54">
        <f t="shared" si="743"/>
        <v>0</v>
      </c>
      <c r="Z1237" s="54">
        <f t="shared" si="743"/>
        <v>0</v>
      </c>
      <c r="AA1237" s="54">
        <f t="shared" si="743"/>
        <v>0</v>
      </c>
      <c r="AB1237" s="54">
        <f t="shared" si="743"/>
        <v>0</v>
      </c>
      <c r="AC1237" s="54">
        <f t="shared" si="743"/>
        <v>0</v>
      </c>
      <c r="AD1237" s="54">
        <f t="shared" si="743"/>
        <v>25.3</v>
      </c>
      <c r="AE1237" s="54">
        <f t="shared" si="743"/>
        <v>0</v>
      </c>
      <c r="AF1237" s="54">
        <f t="shared" si="743"/>
        <v>0</v>
      </c>
      <c r="AG1237" s="54">
        <f t="shared" si="743"/>
        <v>0</v>
      </c>
      <c r="AH1237" s="54">
        <f t="shared" si="743"/>
        <v>0</v>
      </c>
      <c r="AI1237" s="54">
        <f t="shared" si="743"/>
        <v>0</v>
      </c>
      <c r="AJ1237" s="54">
        <f t="shared" si="743"/>
        <v>0</v>
      </c>
      <c r="AK1237" s="54">
        <f t="shared" si="743"/>
        <v>0</v>
      </c>
      <c r="AL1237" s="54">
        <f t="shared" si="743"/>
        <v>0</v>
      </c>
      <c r="AM1237" s="54">
        <f t="shared" si="743"/>
        <v>0</v>
      </c>
      <c r="AN1237" s="54">
        <f t="shared" si="743"/>
        <v>0</v>
      </c>
      <c r="AO1237" s="54">
        <f t="shared" si="743"/>
        <v>0</v>
      </c>
      <c r="AP1237" s="54">
        <f t="shared" si="743"/>
        <v>0</v>
      </c>
      <c r="AQ1237" s="54">
        <f t="shared" si="743"/>
        <v>0</v>
      </c>
      <c r="AR1237" s="49">
        <f t="shared" si="711"/>
        <v>645.2</v>
      </c>
      <c r="AS1237" s="1"/>
      <c r="AT1237" s="46"/>
      <c r="AU1237" s="46"/>
      <c r="AV1237" s="46"/>
      <c r="AW1237" s="46"/>
      <c r="AX1237" s="46"/>
      <c r="AY1237" s="46"/>
    </row>
    <row r="1238" spans="4:51" ht="15.75" hidden="1">
      <c r="D1238" s="83"/>
      <c r="E1238" s="52" t="s">
        <v>26</v>
      </c>
      <c r="F1238" s="58"/>
      <c r="G1238" s="58"/>
      <c r="H1238" s="58"/>
      <c r="I1238" s="58"/>
      <c r="J1238" s="58"/>
      <c r="K1238" s="53">
        <f aca="true" t="shared" si="744" ref="K1238:AQ1238">K1234-K1235-K1236-K1237</f>
        <v>770.3</v>
      </c>
      <c r="L1238" s="54">
        <f t="shared" si="744"/>
        <v>126.19999999999995</v>
      </c>
      <c r="M1238" s="54"/>
      <c r="N1238" s="54">
        <f t="shared" si="744"/>
        <v>0</v>
      </c>
      <c r="O1238" s="54">
        <f t="shared" si="744"/>
        <v>0</v>
      </c>
      <c r="P1238" s="54">
        <f t="shared" si="744"/>
        <v>0</v>
      </c>
      <c r="Q1238" s="54">
        <f t="shared" si="744"/>
        <v>0</v>
      </c>
      <c r="R1238" s="54">
        <f t="shared" si="744"/>
        <v>0</v>
      </c>
      <c r="S1238" s="54">
        <f t="shared" si="744"/>
        <v>0</v>
      </c>
      <c r="T1238" s="54">
        <f t="shared" si="744"/>
        <v>0</v>
      </c>
      <c r="U1238" s="54">
        <f t="shared" si="744"/>
        <v>0</v>
      </c>
      <c r="V1238" s="54"/>
      <c r="W1238" s="54"/>
      <c r="X1238" s="54">
        <f t="shared" si="744"/>
        <v>0</v>
      </c>
      <c r="Y1238" s="54">
        <f t="shared" si="744"/>
        <v>0</v>
      </c>
      <c r="Z1238" s="54">
        <f t="shared" si="744"/>
        <v>0</v>
      </c>
      <c r="AA1238" s="54">
        <f t="shared" si="744"/>
        <v>0</v>
      </c>
      <c r="AB1238" s="54">
        <f t="shared" si="744"/>
        <v>0</v>
      </c>
      <c r="AC1238" s="54">
        <f t="shared" si="744"/>
        <v>0</v>
      </c>
      <c r="AD1238" s="54">
        <f t="shared" si="744"/>
        <v>51.89999999999999</v>
      </c>
      <c r="AE1238" s="54">
        <f t="shared" si="744"/>
        <v>0</v>
      </c>
      <c r="AF1238" s="54">
        <f t="shared" si="744"/>
        <v>0</v>
      </c>
      <c r="AG1238" s="54">
        <f t="shared" si="744"/>
        <v>0</v>
      </c>
      <c r="AH1238" s="54">
        <f t="shared" si="744"/>
        <v>0</v>
      </c>
      <c r="AI1238" s="54">
        <f t="shared" si="744"/>
        <v>0</v>
      </c>
      <c r="AJ1238" s="54">
        <f t="shared" si="744"/>
        <v>0</v>
      </c>
      <c r="AK1238" s="54">
        <f t="shared" si="744"/>
        <v>0</v>
      </c>
      <c r="AL1238" s="54">
        <f t="shared" si="744"/>
        <v>0</v>
      </c>
      <c r="AM1238" s="54">
        <f t="shared" si="744"/>
        <v>0</v>
      </c>
      <c r="AN1238" s="54">
        <f t="shared" si="744"/>
        <v>0</v>
      </c>
      <c r="AO1238" s="54">
        <f t="shared" si="744"/>
        <v>0</v>
      </c>
      <c r="AP1238" s="54">
        <f t="shared" si="744"/>
        <v>0</v>
      </c>
      <c r="AQ1238" s="54">
        <f t="shared" si="744"/>
        <v>0</v>
      </c>
      <c r="AR1238" s="49">
        <f t="shared" si="711"/>
        <v>948.3999999999999</v>
      </c>
      <c r="AS1238" s="1"/>
      <c r="AT1238" s="46"/>
      <c r="AU1238" s="46"/>
      <c r="AV1238" s="46"/>
      <c r="AW1238" s="46"/>
      <c r="AX1238" s="46"/>
      <c r="AY1238" s="46"/>
    </row>
    <row r="1239" spans="4:51" ht="15.75" hidden="1">
      <c r="D1239" s="82"/>
      <c r="E1239" s="49"/>
      <c r="F1239" s="58"/>
      <c r="G1239" s="58"/>
      <c r="H1239" s="58"/>
      <c r="I1239" s="58"/>
      <c r="J1239" s="58"/>
      <c r="K1239" s="55"/>
      <c r="L1239" s="56"/>
      <c r="M1239" s="56"/>
      <c r="N1239" s="56"/>
      <c r="O1239" s="56"/>
      <c r="P1239" s="56"/>
      <c r="Q1239" s="56"/>
      <c r="R1239" s="56"/>
      <c r="S1239" s="56"/>
      <c r="T1239" s="56"/>
      <c r="U1239" s="56"/>
      <c r="V1239" s="56"/>
      <c r="W1239" s="56"/>
      <c r="X1239" s="56"/>
      <c r="Y1239" s="56"/>
      <c r="Z1239" s="56"/>
      <c r="AA1239" s="56"/>
      <c r="AB1239" s="56"/>
      <c r="AC1239" s="56"/>
      <c r="AD1239" s="56"/>
      <c r="AE1239" s="56"/>
      <c r="AF1239" s="56"/>
      <c r="AG1239" s="56"/>
      <c r="AH1239" s="56"/>
      <c r="AI1239" s="56"/>
      <c r="AJ1239" s="56"/>
      <c r="AK1239" s="56"/>
      <c r="AL1239" s="56"/>
      <c r="AM1239" s="56"/>
      <c r="AN1239" s="56"/>
      <c r="AO1239" s="56"/>
      <c r="AP1239" s="56"/>
      <c r="AQ1239" s="56"/>
      <c r="AR1239" s="49">
        <f t="shared" si="711"/>
        <v>0</v>
      </c>
      <c r="AT1239" s="46"/>
      <c r="AU1239" s="46"/>
      <c r="AV1239" s="46"/>
      <c r="AW1239" s="46"/>
      <c r="AX1239" s="46"/>
      <c r="AY1239" s="46"/>
    </row>
    <row r="1240" spans="4:51" ht="15.75" hidden="1">
      <c r="D1240" s="82"/>
      <c r="E1240" s="49"/>
      <c r="F1240" s="58"/>
      <c r="G1240" s="58"/>
      <c r="H1240" s="58"/>
      <c r="I1240" s="58"/>
      <c r="J1240" s="58"/>
      <c r="K1240" s="55"/>
      <c r="L1240" s="56"/>
      <c r="M1240" s="56"/>
      <c r="N1240" s="56"/>
      <c r="O1240" s="56"/>
      <c r="P1240" s="56"/>
      <c r="Q1240" s="56"/>
      <c r="R1240" s="56"/>
      <c r="S1240" s="56"/>
      <c r="T1240" s="56"/>
      <c r="U1240" s="56"/>
      <c r="V1240" s="56"/>
      <c r="W1240" s="56"/>
      <c r="X1240" s="56"/>
      <c r="Y1240" s="56"/>
      <c r="Z1240" s="56"/>
      <c r="AA1240" s="56"/>
      <c r="AB1240" s="56"/>
      <c r="AC1240" s="56"/>
      <c r="AD1240" s="56"/>
      <c r="AE1240" s="56"/>
      <c r="AF1240" s="56"/>
      <c r="AG1240" s="56"/>
      <c r="AH1240" s="56"/>
      <c r="AI1240" s="56"/>
      <c r="AJ1240" s="56"/>
      <c r="AK1240" s="56"/>
      <c r="AL1240" s="56"/>
      <c r="AM1240" s="56"/>
      <c r="AN1240" s="56"/>
      <c r="AO1240" s="56"/>
      <c r="AP1240" s="56"/>
      <c r="AQ1240" s="56"/>
      <c r="AR1240" s="49">
        <f t="shared" si="711"/>
        <v>0</v>
      </c>
      <c r="AT1240" s="46"/>
      <c r="AU1240" s="46"/>
      <c r="AV1240" s="46"/>
      <c r="AW1240" s="46"/>
      <c r="AX1240" s="46"/>
      <c r="AY1240" s="46"/>
    </row>
    <row r="1241" spans="4:51" s="2" customFormat="1" ht="15.75">
      <c r="D1241" s="67">
        <v>70748</v>
      </c>
      <c r="E1241" s="48" t="s">
        <v>194</v>
      </c>
      <c r="F1241" s="49"/>
      <c r="G1241" s="49"/>
      <c r="H1241" s="49"/>
      <c r="I1241" s="49"/>
      <c r="J1241" s="49"/>
      <c r="K1241" s="50">
        <v>2501.9</v>
      </c>
      <c r="L1241" s="49">
        <v>431.6</v>
      </c>
      <c r="M1241" s="49">
        <v>200</v>
      </c>
      <c r="N1241" s="49"/>
      <c r="O1241" s="49"/>
      <c r="P1241" s="49"/>
      <c r="Q1241" s="49"/>
      <c r="R1241" s="49"/>
      <c r="S1241" s="49"/>
      <c r="T1241" s="49"/>
      <c r="U1241" s="49"/>
      <c r="V1241" s="49"/>
      <c r="W1241" s="49"/>
      <c r="X1241" s="49"/>
      <c r="Y1241" s="49"/>
      <c r="Z1241" s="49"/>
      <c r="AA1241" s="49"/>
      <c r="AB1241" s="49"/>
      <c r="AC1241" s="49"/>
      <c r="AD1241" s="49">
        <v>53.4</v>
      </c>
      <c r="AE1241" s="49"/>
      <c r="AF1241" s="49"/>
      <c r="AG1241" s="49"/>
      <c r="AH1241" s="49">
        <v>0</v>
      </c>
      <c r="AI1241" s="49">
        <v>0</v>
      </c>
      <c r="AJ1241" s="49"/>
      <c r="AK1241" s="49"/>
      <c r="AL1241" s="49"/>
      <c r="AM1241" s="49"/>
      <c r="AN1241" s="49"/>
      <c r="AO1241" s="49"/>
      <c r="AP1241" s="49">
        <v>0</v>
      </c>
      <c r="AQ1241" s="49">
        <v>0</v>
      </c>
      <c r="AR1241" s="49">
        <f t="shared" si="711"/>
        <v>3186.9</v>
      </c>
      <c r="AS1241" s="1"/>
      <c r="AT1241" s="46"/>
      <c r="AU1241" s="46"/>
      <c r="AV1241" s="46"/>
      <c r="AW1241" s="46"/>
      <c r="AX1241" s="46"/>
      <c r="AY1241" s="46"/>
    </row>
    <row r="1242" spans="4:51" ht="15.75" hidden="1">
      <c r="D1242" s="83"/>
      <c r="E1242" s="52" t="s">
        <v>22</v>
      </c>
      <c r="F1242" s="58"/>
      <c r="G1242" s="58"/>
      <c r="H1242" s="58"/>
      <c r="I1242" s="58"/>
      <c r="J1242" s="58"/>
      <c r="K1242" s="53">
        <f aca="true" t="shared" si="745" ref="K1242:AQ1242">ROUND((K1241*K$2/100),1)</f>
        <v>525.4</v>
      </c>
      <c r="L1242" s="54">
        <f t="shared" si="745"/>
        <v>88</v>
      </c>
      <c r="M1242" s="54"/>
      <c r="N1242" s="54">
        <f t="shared" si="745"/>
        <v>0</v>
      </c>
      <c r="O1242" s="54">
        <f t="shared" si="745"/>
        <v>0</v>
      </c>
      <c r="P1242" s="54">
        <f t="shared" si="745"/>
        <v>0</v>
      </c>
      <c r="Q1242" s="54">
        <f t="shared" si="745"/>
        <v>0</v>
      </c>
      <c r="R1242" s="54">
        <f t="shared" si="745"/>
        <v>0</v>
      </c>
      <c r="S1242" s="54">
        <f t="shared" si="745"/>
        <v>0</v>
      </c>
      <c r="T1242" s="54">
        <f t="shared" si="745"/>
        <v>0</v>
      </c>
      <c r="U1242" s="54">
        <f t="shared" si="745"/>
        <v>0</v>
      </c>
      <c r="V1242" s="54"/>
      <c r="W1242" s="54"/>
      <c r="X1242" s="54">
        <f t="shared" si="745"/>
        <v>0</v>
      </c>
      <c r="Y1242" s="54">
        <f t="shared" si="745"/>
        <v>0</v>
      </c>
      <c r="Z1242" s="54">
        <f t="shared" si="745"/>
        <v>0</v>
      </c>
      <c r="AA1242" s="54">
        <f t="shared" si="745"/>
        <v>0</v>
      </c>
      <c r="AB1242" s="54">
        <f t="shared" si="745"/>
        <v>0</v>
      </c>
      <c r="AC1242" s="54">
        <f t="shared" si="745"/>
        <v>0</v>
      </c>
      <c r="AD1242" s="54">
        <f t="shared" si="745"/>
        <v>27.7</v>
      </c>
      <c r="AE1242" s="54">
        <f t="shared" si="745"/>
        <v>0</v>
      </c>
      <c r="AF1242" s="54">
        <f t="shared" si="745"/>
        <v>0</v>
      </c>
      <c r="AG1242" s="54">
        <f t="shared" si="745"/>
        <v>0</v>
      </c>
      <c r="AH1242" s="54">
        <f t="shared" si="745"/>
        <v>0</v>
      </c>
      <c r="AI1242" s="54">
        <f t="shared" si="745"/>
        <v>0</v>
      </c>
      <c r="AJ1242" s="54">
        <f t="shared" si="745"/>
        <v>0</v>
      </c>
      <c r="AK1242" s="54">
        <f t="shared" si="745"/>
        <v>0</v>
      </c>
      <c r="AL1242" s="54">
        <f t="shared" si="745"/>
        <v>0</v>
      </c>
      <c r="AM1242" s="54">
        <f t="shared" si="745"/>
        <v>0</v>
      </c>
      <c r="AN1242" s="54">
        <f t="shared" si="745"/>
        <v>0</v>
      </c>
      <c r="AO1242" s="54">
        <f t="shared" si="745"/>
        <v>0</v>
      </c>
      <c r="AP1242" s="54">
        <f t="shared" si="745"/>
        <v>0</v>
      </c>
      <c r="AQ1242" s="54">
        <f t="shared" si="745"/>
        <v>0</v>
      </c>
      <c r="AR1242" s="49">
        <f t="shared" si="711"/>
        <v>641.1</v>
      </c>
      <c r="AS1242" s="1" t="b">
        <f>SUM(K1241:AQ1241)=AR1241</f>
        <v>1</v>
      </c>
      <c r="AT1242" s="46">
        <f>K1242/12</f>
        <v>43.78333333333333</v>
      </c>
      <c r="AU1242" s="46">
        <f>L1242/12</f>
        <v>7.333333333333333</v>
      </c>
      <c r="AV1242" s="46"/>
      <c r="AW1242" s="46"/>
      <c r="AX1242" s="46">
        <f>AD1242/12</f>
        <v>2.308333333333333</v>
      </c>
      <c r="AY1242" s="46"/>
    </row>
    <row r="1243" spans="4:51" ht="15.75" hidden="1">
      <c r="D1243" s="83"/>
      <c r="E1243" s="52" t="s">
        <v>23</v>
      </c>
      <c r="F1243" s="58"/>
      <c r="G1243" s="58"/>
      <c r="H1243" s="58"/>
      <c r="I1243" s="58"/>
      <c r="J1243" s="58"/>
      <c r="K1243" s="53">
        <f aca="true" t="shared" si="746" ref="K1243:AQ1243">ROUND((K1241*K$3/100),1)</f>
        <v>805.6</v>
      </c>
      <c r="L1243" s="54">
        <f t="shared" si="746"/>
        <v>150.2</v>
      </c>
      <c r="M1243" s="54"/>
      <c r="N1243" s="54">
        <f t="shared" si="746"/>
        <v>0</v>
      </c>
      <c r="O1243" s="54">
        <f t="shared" si="746"/>
        <v>0</v>
      </c>
      <c r="P1243" s="54">
        <f t="shared" si="746"/>
        <v>0</v>
      </c>
      <c r="Q1243" s="54">
        <f t="shared" si="746"/>
        <v>0</v>
      </c>
      <c r="R1243" s="54">
        <f t="shared" si="746"/>
        <v>0</v>
      </c>
      <c r="S1243" s="54">
        <f t="shared" si="746"/>
        <v>0</v>
      </c>
      <c r="T1243" s="54">
        <f t="shared" si="746"/>
        <v>0</v>
      </c>
      <c r="U1243" s="54">
        <f t="shared" si="746"/>
        <v>0</v>
      </c>
      <c r="V1243" s="54"/>
      <c r="W1243" s="54"/>
      <c r="X1243" s="54">
        <f t="shared" si="746"/>
        <v>0</v>
      </c>
      <c r="Y1243" s="54">
        <f t="shared" si="746"/>
        <v>0</v>
      </c>
      <c r="Z1243" s="54">
        <f t="shared" si="746"/>
        <v>0</v>
      </c>
      <c r="AA1243" s="54">
        <f t="shared" si="746"/>
        <v>0</v>
      </c>
      <c r="AB1243" s="54">
        <f t="shared" si="746"/>
        <v>0</v>
      </c>
      <c r="AC1243" s="54">
        <f t="shared" si="746"/>
        <v>0</v>
      </c>
      <c r="AD1243" s="54">
        <f t="shared" si="746"/>
        <v>9.2</v>
      </c>
      <c r="AE1243" s="54">
        <f t="shared" si="746"/>
        <v>0</v>
      </c>
      <c r="AF1243" s="54">
        <f t="shared" si="746"/>
        <v>0</v>
      </c>
      <c r="AG1243" s="54">
        <f t="shared" si="746"/>
        <v>0</v>
      </c>
      <c r="AH1243" s="54">
        <f t="shared" si="746"/>
        <v>0</v>
      </c>
      <c r="AI1243" s="54">
        <f t="shared" si="746"/>
        <v>0</v>
      </c>
      <c r="AJ1243" s="54">
        <f t="shared" si="746"/>
        <v>0</v>
      </c>
      <c r="AK1243" s="54">
        <f t="shared" si="746"/>
        <v>0</v>
      </c>
      <c r="AL1243" s="54">
        <f t="shared" si="746"/>
        <v>0</v>
      </c>
      <c r="AM1243" s="54">
        <f t="shared" si="746"/>
        <v>0</v>
      </c>
      <c r="AN1243" s="54">
        <f t="shared" si="746"/>
        <v>0</v>
      </c>
      <c r="AO1243" s="54">
        <f t="shared" si="746"/>
        <v>0</v>
      </c>
      <c r="AP1243" s="54">
        <f t="shared" si="746"/>
        <v>0</v>
      </c>
      <c r="AQ1243" s="54">
        <f t="shared" si="746"/>
        <v>0</v>
      </c>
      <c r="AR1243" s="49">
        <f t="shared" si="711"/>
        <v>965</v>
      </c>
      <c r="AS1243" s="1"/>
      <c r="AT1243" s="46"/>
      <c r="AU1243" s="46"/>
      <c r="AV1243" s="46"/>
      <c r="AW1243" s="46"/>
      <c r="AX1243" s="46"/>
      <c r="AY1243" s="46"/>
    </row>
    <row r="1244" spans="4:51" ht="15.75" hidden="1">
      <c r="D1244" s="83"/>
      <c r="E1244" s="52" t="s">
        <v>24</v>
      </c>
      <c r="F1244" s="58"/>
      <c r="G1244" s="58"/>
      <c r="H1244" s="58"/>
      <c r="I1244" s="58"/>
      <c r="J1244" s="58"/>
      <c r="K1244" s="53">
        <f aca="true" t="shared" si="747" ref="K1244:AQ1244">ROUND((K1241*K$4/100),1)</f>
        <v>477.9</v>
      </c>
      <c r="L1244" s="54">
        <f t="shared" si="747"/>
        <v>79.8</v>
      </c>
      <c r="M1244" s="54"/>
      <c r="N1244" s="54">
        <f t="shared" si="747"/>
        <v>0</v>
      </c>
      <c r="O1244" s="54">
        <f t="shared" si="747"/>
        <v>0</v>
      </c>
      <c r="P1244" s="54">
        <f t="shared" si="747"/>
        <v>0</v>
      </c>
      <c r="Q1244" s="54">
        <f t="shared" si="747"/>
        <v>0</v>
      </c>
      <c r="R1244" s="54">
        <f t="shared" si="747"/>
        <v>0</v>
      </c>
      <c r="S1244" s="54">
        <f t="shared" si="747"/>
        <v>0</v>
      </c>
      <c r="T1244" s="54">
        <f t="shared" si="747"/>
        <v>0</v>
      </c>
      <c r="U1244" s="54">
        <f t="shared" si="747"/>
        <v>0</v>
      </c>
      <c r="V1244" s="54"/>
      <c r="W1244" s="54"/>
      <c r="X1244" s="54">
        <f t="shared" si="747"/>
        <v>0</v>
      </c>
      <c r="Y1244" s="54">
        <f t="shared" si="747"/>
        <v>0</v>
      </c>
      <c r="Z1244" s="54">
        <f t="shared" si="747"/>
        <v>0</v>
      </c>
      <c r="AA1244" s="54">
        <f t="shared" si="747"/>
        <v>0</v>
      </c>
      <c r="AB1244" s="54">
        <f t="shared" si="747"/>
        <v>0</v>
      </c>
      <c r="AC1244" s="54">
        <f t="shared" si="747"/>
        <v>0</v>
      </c>
      <c r="AD1244" s="54">
        <f t="shared" si="747"/>
        <v>5.4</v>
      </c>
      <c r="AE1244" s="54">
        <f t="shared" si="747"/>
        <v>0</v>
      </c>
      <c r="AF1244" s="54">
        <f t="shared" si="747"/>
        <v>0</v>
      </c>
      <c r="AG1244" s="54">
        <f t="shared" si="747"/>
        <v>0</v>
      </c>
      <c r="AH1244" s="54">
        <f t="shared" si="747"/>
        <v>0</v>
      </c>
      <c r="AI1244" s="54">
        <f t="shared" si="747"/>
        <v>0</v>
      </c>
      <c r="AJ1244" s="54">
        <f t="shared" si="747"/>
        <v>0</v>
      </c>
      <c r="AK1244" s="54">
        <f t="shared" si="747"/>
        <v>0</v>
      </c>
      <c r="AL1244" s="54">
        <f t="shared" si="747"/>
        <v>0</v>
      </c>
      <c r="AM1244" s="54">
        <f t="shared" si="747"/>
        <v>0</v>
      </c>
      <c r="AN1244" s="54">
        <f t="shared" si="747"/>
        <v>0</v>
      </c>
      <c r="AO1244" s="54">
        <f t="shared" si="747"/>
        <v>0</v>
      </c>
      <c r="AP1244" s="54">
        <f t="shared" si="747"/>
        <v>0</v>
      </c>
      <c r="AQ1244" s="54">
        <f t="shared" si="747"/>
        <v>0</v>
      </c>
      <c r="AR1244" s="49">
        <f>K1244+L1244+M1244+W1244+AD1244+AJ1244+AO1244</f>
        <v>563.0999999999999</v>
      </c>
      <c r="AS1244" s="1"/>
      <c r="AT1244" s="46">
        <f aca="true" t="shared" si="748" ref="AT1244:AY1244">SUM(AT22:AT1243)</f>
        <v>46652.51666666667</v>
      </c>
      <c r="AU1244" s="46">
        <f t="shared" si="748"/>
        <v>8047.500000000004</v>
      </c>
      <c r="AV1244" s="46">
        <f t="shared" si="748"/>
        <v>61534.36666666664</v>
      </c>
      <c r="AW1244" s="46">
        <f t="shared" si="748"/>
        <v>2451.9416666666675</v>
      </c>
      <c r="AX1244" s="46">
        <f t="shared" si="748"/>
        <v>4517.233333333334</v>
      </c>
      <c r="AY1244" s="46">
        <f t="shared" si="748"/>
        <v>1751.2750000000003</v>
      </c>
    </row>
    <row r="1245" spans="4:51" ht="15.75" hidden="1">
      <c r="D1245" s="83"/>
      <c r="E1245" s="52" t="s">
        <v>26</v>
      </c>
      <c r="F1245" s="58"/>
      <c r="G1245" s="58"/>
      <c r="H1245" s="58"/>
      <c r="I1245" s="58"/>
      <c r="J1245" s="58"/>
      <c r="K1245" s="53">
        <f aca="true" t="shared" si="749" ref="K1245:AQ1245">K1241-K1242-K1243-K1244</f>
        <v>693.0000000000001</v>
      </c>
      <c r="L1245" s="54">
        <f t="shared" si="749"/>
        <v>113.60000000000004</v>
      </c>
      <c r="M1245" s="54"/>
      <c r="N1245" s="54">
        <f t="shared" si="749"/>
        <v>0</v>
      </c>
      <c r="O1245" s="54">
        <f t="shared" si="749"/>
        <v>0</v>
      </c>
      <c r="P1245" s="54">
        <f t="shared" si="749"/>
        <v>0</v>
      </c>
      <c r="Q1245" s="54">
        <f t="shared" si="749"/>
        <v>0</v>
      </c>
      <c r="R1245" s="54">
        <f t="shared" si="749"/>
        <v>0</v>
      </c>
      <c r="S1245" s="54">
        <f t="shared" si="749"/>
        <v>0</v>
      </c>
      <c r="T1245" s="54">
        <f t="shared" si="749"/>
        <v>0</v>
      </c>
      <c r="U1245" s="54">
        <f t="shared" si="749"/>
        <v>0</v>
      </c>
      <c r="V1245" s="54"/>
      <c r="W1245" s="54"/>
      <c r="X1245" s="54">
        <f t="shared" si="749"/>
        <v>0</v>
      </c>
      <c r="Y1245" s="54">
        <f t="shared" si="749"/>
        <v>0</v>
      </c>
      <c r="Z1245" s="54">
        <f t="shared" si="749"/>
        <v>0</v>
      </c>
      <c r="AA1245" s="54">
        <f t="shared" si="749"/>
        <v>0</v>
      </c>
      <c r="AB1245" s="54">
        <f t="shared" si="749"/>
        <v>0</v>
      </c>
      <c r="AC1245" s="54">
        <f t="shared" si="749"/>
        <v>0</v>
      </c>
      <c r="AD1245" s="54">
        <f t="shared" si="749"/>
        <v>11.1</v>
      </c>
      <c r="AE1245" s="54">
        <f t="shared" si="749"/>
        <v>0</v>
      </c>
      <c r="AF1245" s="54">
        <f t="shared" si="749"/>
        <v>0</v>
      </c>
      <c r="AG1245" s="54">
        <f t="shared" si="749"/>
        <v>0</v>
      </c>
      <c r="AH1245" s="54">
        <f t="shared" si="749"/>
        <v>0</v>
      </c>
      <c r="AI1245" s="54">
        <f t="shared" si="749"/>
        <v>0</v>
      </c>
      <c r="AJ1245" s="54">
        <f t="shared" si="749"/>
        <v>0</v>
      </c>
      <c r="AK1245" s="54">
        <f t="shared" si="749"/>
        <v>0</v>
      </c>
      <c r="AL1245" s="54">
        <f t="shared" si="749"/>
        <v>0</v>
      </c>
      <c r="AM1245" s="54">
        <f t="shared" si="749"/>
        <v>0</v>
      </c>
      <c r="AN1245" s="54">
        <f t="shared" si="749"/>
        <v>0</v>
      </c>
      <c r="AO1245" s="54">
        <f t="shared" si="749"/>
        <v>0</v>
      </c>
      <c r="AP1245" s="54">
        <f t="shared" si="749"/>
        <v>0</v>
      </c>
      <c r="AQ1245" s="54">
        <f t="shared" si="749"/>
        <v>0</v>
      </c>
      <c r="AR1245" s="49">
        <f>K1245+L1245+M1245+W1245+AD1245+AJ1245+AO1245</f>
        <v>817.7000000000002</v>
      </c>
      <c r="AS1245" s="1"/>
      <c r="AT1245" s="46"/>
      <c r="AU1245" s="46"/>
      <c r="AV1245" s="46"/>
      <c r="AW1245" s="46"/>
      <c r="AX1245" s="46"/>
      <c r="AY1245" s="46"/>
    </row>
    <row r="1246" spans="4:51" ht="15.75" hidden="1">
      <c r="D1246" s="82"/>
      <c r="E1246" s="49"/>
      <c r="F1246" s="58"/>
      <c r="G1246" s="58"/>
      <c r="H1246" s="58"/>
      <c r="I1246" s="58"/>
      <c r="J1246" s="58"/>
      <c r="K1246" s="55"/>
      <c r="L1246" s="56"/>
      <c r="M1246" s="56"/>
      <c r="N1246" s="56"/>
      <c r="O1246" s="56"/>
      <c r="P1246" s="56"/>
      <c r="Q1246" s="56"/>
      <c r="R1246" s="56"/>
      <c r="S1246" s="56"/>
      <c r="T1246" s="56"/>
      <c r="U1246" s="56"/>
      <c r="V1246" s="56"/>
      <c r="W1246" s="56"/>
      <c r="X1246" s="56"/>
      <c r="Y1246" s="56"/>
      <c r="Z1246" s="56"/>
      <c r="AA1246" s="56"/>
      <c r="AB1246" s="56"/>
      <c r="AC1246" s="56"/>
      <c r="AD1246" s="56"/>
      <c r="AE1246" s="56"/>
      <c r="AF1246" s="56"/>
      <c r="AG1246" s="56"/>
      <c r="AH1246" s="56"/>
      <c r="AI1246" s="56"/>
      <c r="AJ1246" s="56"/>
      <c r="AK1246" s="56"/>
      <c r="AL1246" s="56"/>
      <c r="AM1246" s="56"/>
      <c r="AN1246" s="56"/>
      <c r="AO1246" s="56"/>
      <c r="AP1246" s="56"/>
      <c r="AQ1246" s="56"/>
      <c r="AR1246" s="56">
        <f>SUM(K1246:Z1246)</f>
        <v>0</v>
      </c>
      <c r="AT1246" s="46"/>
      <c r="AU1246" s="46"/>
      <c r="AV1246" s="46"/>
      <c r="AW1246" s="46"/>
      <c r="AX1246" s="46"/>
      <c r="AY1246" s="46"/>
    </row>
    <row r="1247" spans="4:51" ht="15.75">
      <c r="D1247" s="82"/>
      <c r="E1247" s="49"/>
      <c r="F1247" s="58"/>
      <c r="G1247" s="58"/>
      <c r="H1247" s="58"/>
      <c r="I1247" s="58"/>
      <c r="J1247" s="58"/>
      <c r="K1247" s="55"/>
      <c r="L1247" s="56"/>
      <c r="M1247" s="56"/>
      <c r="N1247" s="56"/>
      <c r="O1247" s="56"/>
      <c r="P1247" s="56"/>
      <c r="Q1247" s="56"/>
      <c r="R1247" s="56"/>
      <c r="S1247" s="56"/>
      <c r="T1247" s="56"/>
      <c r="U1247" s="56"/>
      <c r="V1247" s="56"/>
      <c r="W1247" s="56"/>
      <c r="X1247" s="56"/>
      <c r="Y1247" s="56"/>
      <c r="Z1247" s="56"/>
      <c r="AA1247" s="56"/>
      <c r="AB1247" s="56"/>
      <c r="AC1247" s="56"/>
      <c r="AD1247" s="56"/>
      <c r="AE1247" s="56"/>
      <c r="AF1247" s="56"/>
      <c r="AG1247" s="56"/>
      <c r="AH1247" s="56"/>
      <c r="AI1247" s="56"/>
      <c r="AJ1247" s="56"/>
      <c r="AK1247" s="56"/>
      <c r="AL1247" s="56"/>
      <c r="AM1247" s="56"/>
      <c r="AN1247" s="56"/>
      <c r="AO1247" s="56"/>
      <c r="AP1247" s="56"/>
      <c r="AQ1247" s="56"/>
      <c r="AR1247" s="56">
        <f>SUM(K1247:Z1247)</f>
        <v>0</v>
      </c>
      <c r="AT1247" s="46"/>
      <c r="AU1247" s="46"/>
      <c r="AV1247" s="46"/>
      <c r="AW1247" s="46"/>
      <c r="AX1247" s="46"/>
      <c r="AY1247" s="46"/>
    </row>
    <row r="1248" spans="4:51" s="2" customFormat="1" ht="21" customHeight="1" hidden="1">
      <c r="D1248" s="67"/>
      <c r="E1248" s="48"/>
      <c r="F1248" s="49"/>
      <c r="G1248" s="49"/>
      <c r="H1248" s="49"/>
      <c r="I1248" s="49"/>
      <c r="J1248" s="49"/>
      <c r="K1248" s="50">
        <v>0</v>
      </c>
      <c r="L1248" s="49">
        <v>0</v>
      </c>
      <c r="M1248" s="49"/>
      <c r="N1248" s="49">
        <v>0</v>
      </c>
      <c r="O1248" s="49">
        <v>0</v>
      </c>
      <c r="P1248" s="49">
        <v>0</v>
      </c>
      <c r="Q1248" s="49">
        <v>0</v>
      </c>
      <c r="R1248" s="49">
        <v>0</v>
      </c>
      <c r="S1248" s="49">
        <v>0</v>
      </c>
      <c r="T1248" s="49">
        <v>0</v>
      </c>
      <c r="U1248" s="49">
        <v>0</v>
      </c>
      <c r="V1248" s="49"/>
      <c r="W1248" s="49"/>
      <c r="X1248" s="49">
        <v>0</v>
      </c>
      <c r="Y1248" s="49">
        <v>0</v>
      </c>
      <c r="Z1248" s="49">
        <v>0</v>
      </c>
      <c r="AA1248" s="49">
        <v>0</v>
      </c>
      <c r="AB1248" s="49">
        <v>0</v>
      </c>
      <c r="AC1248" s="49">
        <v>0</v>
      </c>
      <c r="AD1248" s="49">
        <v>0</v>
      </c>
      <c r="AE1248" s="49">
        <v>0</v>
      </c>
      <c r="AF1248" s="49">
        <v>0</v>
      </c>
      <c r="AG1248" s="49">
        <v>0</v>
      </c>
      <c r="AH1248" s="49">
        <v>0</v>
      </c>
      <c r="AI1248" s="49">
        <v>0</v>
      </c>
      <c r="AJ1248" s="49">
        <v>0</v>
      </c>
      <c r="AK1248" s="49">
        <v>0</v>
      </c>
      <c r="AL1248" s="49">
        <v>0</v>
      </c>
      <c r="AM1248" s="49">
        <v>0</v>
      </c>
      <c r="AN1248" s="49">
        <v>0</v>
      </c>
      <c r="AO1248" s="49">
        <v>0</v>
      </c>
      <c r="AP1248" s="49">
        <v>0</v>
      </c>
      <c r="AQ1248" s="49">
        <v>0</v>
      </c>
      <c r="AR1248" s="49">
        <f>AQ1248+AP1248+AO1248+AN1248+AM1248+AL1248+AK1248+AJ1248+AI1248+AH1248+AG1248+AF1248+AE1248+AD1248+AC1248+AB1248+AA1248+Z1248+Y1248+X1248+U1248+T1248+S1248+R1248+Q1248+P1248+O1248+N1248+L1248+K1248</f>
        <v>0</v>
      </c>
      <c r="AS1248" s="1"/>
      <c r="AT1248" s="46"/>
      <c r="AU1248" s="46"/>
      <c r="AV1248" s="46"/>
      <c r="AW1248" s="46"/>
      <c r="AX1248" s="46"/>
      <c r="AY1248" s="46"/>
    </row>
    <row r="1249" spans="4:51" ht="15.75" hidden="1">
      <c r="D1249" s="83"/>
      <c r="E1249" s="52" t="s">
        <v>22</v>
      </c>
      <c r="F1249" s="58"/>
      <c r="G1249" s="58"/>
      <c r="H1249" s="58"/>
      <c r="I1249" s="58"/>
      <c r="J1249" s="58"/>
      <c r="K1249" s="53">
        <f aca="true" t="shared" si="750" ref="K1249:AQ1249">ROUND((K1248*K$2/100),1)</f>
        <v>0</v>
      </c>
      <c r="L1249" s="54">
        <f t="shared" si="750"/>
        <v>0</v>
      </c>
      <c r="M1249" s="54"/>
      <c r="N1249" s="54">
        <f t="shared" si="750"/>
        <v>0</v>
      </c>
      <c r="O1249" s="54">
        <f t="shared" si="750"/>
        <v>0</v>
      </c>
      <c r="P1249" s="54">
        <f t="shared" si="750"/>
        <v>0</v>
      </c>
      <c r="Q1249" s="54">
        <f t="shared" si="750"/>
        <v>0</v>
      </c>
      <c r="R1249" s="54">
        <f t="shared" si="750"/>
        <v>0</v>
      </c>
      <c r="S1249" s="54">
        <f t="shared" si="750"/>
        <v>0</v>
      </c>
      <c r="T1249" s="54">
        <f t="shared" si="750"/>
        <v>0</v>
      </c>
      <c r="U1249" s="54">
        <f t="shared" si="750"/>
        <v>0</v>
      </c>
      <c r="V1249" s="54"/>
      <c r="W1249" s="54"/>
      <c r="X1249" s="54">
        <f t="shared" si="750"/>
        <v>0</v>
      </c>
      <c r="Y1249" s="54">
        <f t="shared" si="750"/>
        <v>0</v>
      </c>
      <c r="Z1249" s="54">
        <f t="shared" si="750"/>
        <v>0</v>
      </c>
      <c r="AA1249" s="54">
        <f t="shared" si="750"/>
        <v>0</v>
      </c>
      <c r="AB1249" s="54">
        <f t="shared" si="750"/>
        <v>0</v>
      </c>
      <c r="AC1249" s="54">
        <f t="shared" si="750"/>
        <v>0</v>
      </c>
      <c r="AD1249" s="54">
        <f t="shared" si="750"/>
        <v>0</v>
      </c>
      <c r="AE1249" s="54">
        <f t="shared" si="750"/>
        <v>0</v>
      </c>
      <c r="AF1249" s="54">
        <f t="shared" si="750"/>
        <v>0</v>
      </c>
      <c r="AG1249" s="54">
        <f t="shared" si="750"/>
        <v>0</v>
      </c>
      <c r="AH1249" s="54">
        <f t="shared" si="750"/>
        <v>0</v>
      </c>
      <c r="AI1249" s="54">
        <f t="shared" si="750"/>
        <v>0</v>
      </c>
      <c r="AJ1249" s="54">
        <f t="shared" si="750"/>
        <v>0</v>
      </c>
      <c r="AK1249" s="54">
        <f t="shared" si="750"/>
        <v>0</v>
      </c>
      <c r="AL1249" s="54">
        <f t="shared" si="750"/>
        <v>0</v>
      </c>
      <c r="AM1249" s="54">
        <f t="shared" si="750"/>
        <v>0</v>
      </c>
      <c r="AN1249" s="54">
        <f t="shared" si="750"/>
        <v>0</v>
      </c>
      <c r="AO1249" s="54">
        <f t="shared" si="750"/>
        <v>0</v>
      </c>
      <c r="AP1249" s="54">
        <f t="shared" si="750"/>
        <v>0</v>
      </c>
      <c r="AQ1249" s="54">
        <f t="shared" si="750"/>
        <v>0</v>
      </c>
      <c r="AR1249" s="54">
        <f>SUM(K1249:AQ1249)</f>
        <v>0</v>
      </c>
      <c r="AS1249" s="1" t="b">
        <f>SUM(K1248:AQ1248)=AR1248</f>
        <v>1</v>
      </c>
      <c r="AT1249" s="46"/>
      <c r="AU1249" s="46"/>
      <c r="AV1249" s="46"/>
      <c r="AW1249" s="46"/>
      <c r="AX1249" s="46"/>
      <c r="AY1249" s="46"/>
    </row>
    <row r="1250" spans="4:51" ht="15.75" hidden="1">
      <c r="D1250" s="83"/>
      <c r="E1250" s="52" t="s">
        <v>23</v>
      </c>
      <c r="F1250" s="58"/>
      <c r="G1250" s="58"/>
      <c r="H1250" s="58"/>
      <c r="I1250" s="58"/>
      <c r="J1250" s="58"/>
      <c r="K1250" s="53">
        <f aca="true" t="shared" si="751" ref="K1250:AQ1250">ROUND((K1248*K$3/100),1)</f>
        <v>0</v>
      </c>
      <c r="L1250" s="54">
        <f t="shared" si="751"/>
        <v>0</v>
      </c>
      <c r="M1250" s="54"/>
      <c r="N1250" s="54">
        <f t="shared" si="751"/>
        <v>0</v>
      </c>
      <c r="O1250" s="54">
        <f t="shared" si="751"/>
        <v>0</v>
      </c>
      <c r="P1250" s="54">
        <f t="shared" si="751"/>
        <v>0</v>
      </c>
      <c r="Q1250" s="54">
        <f t="shared" si="751"/>
        <v>0</v>
      </c>
      <c r="R1250" s="54">
        <f t="shared" si="751"/>
        <v>0</v>
      </c>
      <c r="S1250" s="54">
        <f t="shared" si="751"/>
        <v>0</v>
      </c>
      <c r="T1250" s="54">
        <f t="shared" si="751"/>
        <v>0</v>
      </c>
      <c r="U1250" s="54">
        <f t="shared" si="751"/>
        <v>0</v>
      </c>
      <c r="V1250" s="54"/>
      <c r="W1250" s="54"/>
      <c r="X1250" s="54">
        <f t="shared" si="751"/>
        <v>0</v>
      </c>
      <c r="Y1250" s="54">
        <f t="shared" si="751"/>
        <v>0</v>
      </c>
      <c r="Z1250" s="54">
        <f t="shared" si="751"/>
        <v>0</v>
      </c>
      <c r="AA1250" s="54">
        <f t="shared" si="751"/>
        <v>0</v>
      </c>
      <c r="AB1250" s="54">
        <f t="shared" si="751"/>
        <v>0</v>
      </c>
      <c r="AC1250" s="54">
        <f t="shared" si="751"/>
        <v>0</v>
      </c>
      <c r="AD1250" s="54">
        <f t="shared" si="751"/>
        <v>0</v>
      </c>
      <c r="AE1250" s="54">
        <f t="shared" si="751"/>
        <v>0</v>
      </c>
      <c r="AF1250" s="54">
        <f t="shared" si="751"/>
        <v>0</v>
      </c>
      <c r="AG1250" s="54">
        <f t="shared" si="751"/>
        <v>0</v>
      </c>
      <c r="AH1250" s="54">
        <f t="shared" si="751"/>
        <v>0</v>
      </c>
      <c r="AI1250" s="54">
        <f t="shared" si="751"/>
        <v>0</v>
      </c>
      <c r="AJ1250" s="54">
        <f t="shared" si="751"/>
        <v>0</v>
      </c>
      <c r="AK1250" s="54">
        <f t="shared" si="751"/>
        <v>0</v>
      </c>
      <c r="AL1250" s="54">
        <f t="shared" si="751"/>
        <v>0</v>
      </c>
      <c r="AM1250" s="54">
        <f t="shared" si="751"/>
        <v>0</v>
      </c>
      <c r="AN1250" s="54">
        <f t="shared" si="751"/>
        <v>0</v>
      </c>
      <c r="AO1250" s="54">
        <f t="shared" si="751"/>
        <v>0</v>
      </c>
      <c r="AP1250" s="54">
        <f t="shared" si="751"/>
        <v>0</v>
      </c>
      <c r="AQ1250" s="54">
        <f t="shared" si="751"/>
        <v>0</v>
      </c>
      <c r="AR1250" s="54">
        <f>SUM(K1250:AQ1250)</f>
        <v>0</v>
      </c>
      <c r="AS1250" s="1"/>
      <c r="AT1250" s="46"/>
      <c r="AU1250" s="46"/>
      <c r="AV1250" s="46"/>
      <c r="AW1250" s="46"/>
      <c r="AX1250" s="46"/>
      <c r="AY1250" s="46"/>
    </row>
    <row r="1251" spans="4:51" ht="15.75" hidden="1">
      <c r="D1251" s="83"/>
      <c r="E1251" s="52" t="s">
        <v>24</v>
      </c>
      <c r="F1251" s="58"/>
      <c r="G1251" s="58"/>
      <c r="H1251" s="58"/>
      <c r="I1251" s="58"/>
      <c r="J1251" s="58"/>
      <c r="K1251" s="53">
        <f aca="true" t="shared" si="752" ref="K1251:AQ1251">ROUND((K1248*K$4/100),1)</f>
        <v>0</v>
      </c>
      <c r="L1251" s="54">
        <f t="shared" si="752"/>
        <v>0</v>
      </c>
      <c r="M1251" s="54"/>
      <c r="N1251" s="54">
        <f t="shared" si="752"/>
        <v>0</v>
      </c>
      <c r="O1251" s="54">
        <f t="shared" si="752"/>
        <v>0</v>
      </c>
      <c r="P1251" s="54">
        <f t="shared" si="752"/>
        <v>0</v>
      </c>
      <c r="Q1251" s="54">
        <f t="shared" si="752"/>
        <v>0</v>
      </c>
      <c r="R1251" s="54">
        <f t="shared" si="752"/>
        <v>0</v>
      </c>
      <c r="S1251" s="54">
        <f t="shared" si="752"/>
        <v>0</v>
      </c>
      <c r="T1251" s="54">
        <f t="shared" si="752"/>
        <v>0</v>
      </c>
      <c r="U1251" s="54">
        <f t="shared" si="752"/>
        <v>0</v>
      </c>
      <c r="V1251" s="54"/>
      <c r="W1251" s="54"/>
      <c r="X1251" s="54">
        <f t="shared" si="752"/>
        <v>0</v>
      </c>
      <c r="Y1251" s="54">
        <f t="shared" si="752"/>
        <v>0</v>
      </c>
      <c r="Z1251" s="54">
        <f t="shared" si="752"/>
        <v>0</v>
      </c>
      <c r="AA1251" s="54">
        <f t="shared" si="752"/>
        <v>0</v>
      </c>
      <c r="AB1251" s="54">
        <f t="shared" si="752"/>
        <v>0</v>
      </c>
      <c r="AC1251" s="54">
        <f t="shared" si="752"/>
        <v>0</v>
      </c>
      <c r="AD1251" s="54">
        <f t="shared" si="752"/>
        <v>0</v>
      </c>
      <c r="AE1251" s="54">
        <f t="shared" si="752"/>
        <v>0</v>
      </c>
      <c r="AF1251" s="54">
        <f t="shared" si="752"/>
        <v>0</v>
      </c>
      <c r="AG1251" s="54">
        <f t="shared" si="752"/>
        <v>0</v>
      </c>
      <c r="AH1251" s="54">
        <f t="shared" si="752"/>
        <v>0</v>
      </c>
      <c r="AI1251" s="54">
        <f t="shared" si="752"/>
        <v>0</v>
      </c>
      <c r="AJ1251" s="54">
        <f t="shared" si="752"/>
        <v>0</v>
      </c>
      <c r="AK1251" s="54">
        <f t="shared" si="752"/>
        <v>0</v>
      </c>
      <c r="AL1251" s="54">
        <f t="shared" si="752"/>
        <v>0</v>
      </c>
      <c r="AM1251" s="54">
        <f t="shared" si="752"/>
        <v>0</v>
      </c>
      <c r="AN1251" s="54">
        <f t="shared" si="752"/>
        <v>0</v>
      </c>
      <c r="AO1251" s="54">
        <f t="shared" si="752"/>
        <v>0</v>
      </c>
      <c r="AP1251" s="54">
        <f t="shared" si="752"/>
        <v>0</v>
      </c>
      <c r="AQ1251" s="54">
        <f t="shared" si="752"/>
        <v>0</v>
      </c>
      <c r="AR1251" s="54">
        <f>SUM(K1251:AQ1251)</f>
        <v>0</v>
      </c>
      <c r="AS1251" s="1"/>
      <c r="AT1251" s="46"/>
      <c r="AU1251" s="46"/>
      <c r="AV1251" s="46"/>
      <c r="AW1251" s="46"/>
      <c r="AX1251" s="46"/>
      <c r="AY1251" s="46"/>
    </row>
    <row r="1252" spans="4:51" ht="15.75" hidden="1">
      <c r="D1252" s="83"/>
      <c r="E1252" s="52" t="s">
        <v>26</v>
      </c>
      <c r="F1252" s="58"/>
      <c r="G1252" s="58"/>
      <c r="H1252" s="58"/>
      <c r="I1252" s="58"/>
      <c r="J1252" s="58"/>
      <c r="K1252" s="53">
        <f aca="true" t="shared" si="753" ref="K1252:AQ1252">K1248-K1249-K1250-K1251</f>
        <v>0</v>
      </c>
      <c r="L1252" s="54">
        <f t="shared" si="753"/>
        <v>0</v>
      </c>
      <c r="M1252" s="54"/>
      <c r="N1252" s="54">
        <f t="shared" si="753"/>
        <v>0</v>
      </c>
      <c r="O1252" s="54">
        <f t="shared" si="753"/>
        <v>0</v>
      </c>
      <c r="P1252" s="54">
        <f t="shared" si="753"/>
        <v>0</v>
      </c>
      <c r="Q1252" s="54">
        <f t="shared" si="753"/>
        <v>0</v>
      </c>
      <c r="R1252" s="54">
        <f t="shared" si="753"/>
        <v>0</v>
      </c>
      <c r="S1252" s="54">
        <f t="shared" si="753"/>
        <v>0</v>
      </c>
      <c r="T1252" s="54">
        <f t="shared" si="753"/>
        <v>0</v>
      </c>
      <c r="U1252" s="54">
        <f t="shared" si="753"/>
        <v>0</v>
      </c>
      <c r="V1252" s="54"/>
      <c r="W1252" s="54"/>
      <c r="X1252" s="54">
        <f t="shared" si="753"/>
        <v>0</v>
      </c>
      <c r="Y1252" s="54">
        <f t="shared" si="753"/>
        <v>0</v>
      </c>
      <c r="Z1252" s="54">
        <f t="shared" si="753"/>
        <v>0</v>
      </c>
      <c r="AA1252" s="54">
        <f t="shared" si="753"/>
        <v>0</v>
      </c>
      <c r="AB1252" s="54">
        <f t="shared" si="753"/>
        <v>0</v>
      </c>
      <c r="AC1252" s="54">
        <f t="shared" si="753"/>
        <v>0</v>
      </c>
      <c r="AD1252" s="54">
        <f t="shared" si="753"/>
        <v>0</v>
      </c>
      <c r="AE1252" s="54">
        <f t="shared" si="753"/>
        <v>0</v>
      </c>
      <c r="AF1252" s="54">
        <f t="shared" si="753"/>
        <v>0</v>
      </c>
      <c r="AG1252" s="54">
        <f t="shared" si="753"/>
        <v>0</v>
      </c>
      <c r="AH1252" s="54">
        <f t="shared" si="753"/>
        <v>0</v>
      </c>
      <c r="AI1252" s="54">
        <f t="shared" si="753"/>
        <v>0</v>
      </c>
      <c r="AJ1252" s="54">
        <f t="shared" si="753"/>
        <v>0</v>
      </c>
      <c r="AK1252" s="54">
        <f t="shared" si="753"/>
        <v>0</v>
      </c>
      <c r="AL1252" s="54">
        <f t="shared" si="753"/>
        <v>0</v>
      </c>
      <c r="AM1252" s="54">
        <f t="shared" si="753"/>
        <v>0</v>
      </c>
      <c r="AN1252" s="54">
        <f t="shared" si="753"/>
        <v>0</v>
      </c>
      <c r="AO1252" s="54">
        <f t="shared" si="753"/>
        <v>0</v>
      </c>
      <c r="AP1252" s="54">
        <f t="shared" si="753"/>
        <v>0</v>
      </c>
      <c r="AQ1252" s="54">
        <f t="shared" si="753"/>
        <v>0</v>
      </c>
      <c r="AR1252" s="54">
        <f>SUM(K1252:AQ1252)</f>
        <v>0</v>
      </c>
      <c r="AS1252" s="1"/>
      <c r="AT1252" s="46"/>
      <c r="AU1252" s="46"/>
      <c r="AV1252" s="46"/>
      <c r="AW1252" s="46"/>
      <c r="AX1252" s="46"/>
      <c r="AY1252" s="46"/>
    </row>
    <row r="1253" spans="4:51" ht="15.75" hidden="1">
      <c r="D1253" s="82"/>
      <c r="E1253" s="49"/>
      <c r="F1253" s="58"/>
      <c r="G1253" s="58"/>
      <c r="H1253" s="58"/>
      <c r="I1253" s="58"/>
      <c r="J1253" s="58"/>
      <c r="K1253" s="55"/>
      <c r="L1253" s="56"/>
      <c r="M1253" s="56"/>
      <c r="N1253" s="56"/>
      <c r="O1253" s="56"/>
      <c r="P1253" s="56"/>
      <c r="Q1253" s="56"/>
      <c r="R1253" s="56"/>
      <c r="S1253" s="56"/>
      <c r="T1253" s="56"/>
      <c r="U1253" s="56"/>
      <c r="V1253" s="56"/>
      <c r="W1253" s="56"/>
      <c r="X1253" s="56"/>
      <c r="Y1253" s="56"/>
      <c r="Z1253" s="56"/>
      <c r="AA1253" s="56"/>
      <c r="AB1253" s="56"/>
      <c r="AC1253" s="56"/>
      <c r="AD1253" s="56"/>
      <c r="AE1253" s="56"/>
      <c r="AF1253" s="56"/>
      <c r="AG1253" s="56"/>
      <c r="AH1253" s="56"/>
      <c r="AI1253" s="56"/>
      <c r="AJ1253" s="56"/>
      <c r="AK1253" s="56"/>
      <c r="AL1253" s="56"/>
      <c r="AM1253" s="56"/>
      <c r="AN1253" s="56"/>
      <c r="AO1253" s="56"/>
      <c r="AP1253" s="56"/>
      <c r="AQ1253" s="56"/>
      <c r="AR1253" s="56">
        <f>SUM(K1253:Z1253)</f>
        <v>0</v>
      </c>
      <c r="AT1253" s="46"/>
      <c r="AU1253" s="46"/>
      <c r="AV1253" s="46"/>
      <c r="AW1253" s="46"/>
      <c r="AX1253" s="46"/>
      <c r="AY1253" s="46"/>
    </row>
    <row r="1254" spans="4:51" ht="15.75" hidden="1">
      <c r="D1254" s="82"/>
      <c r="E1254" s="49"/>
      <c r="F1254" s="58"/>
      <c r="G1254" s="58"/>
      <c r="H1254" s="58"/>
      <c r="I1254" s="58"/>
      <c r="J1254" s="58"/>
      <c r="K1254" s="55"/>
      <c r="L1254" s="56"/>
      <c r="M1254" s="56"/>
      <c r="N1254" s="56"/>
      <c r="O1254" s="56"/>
      <c r="P1254" s="56"/>
      <c r="Q1254" s="56"/>
      <c r="R1254" s="56"/>
      <c r="S1254" s="56"/>
      <c r="T1254" s="56"/>
      <c r="U1254" s="56"/>
      <c r="V1254" s="56"/>
      <c r="W1254" s="56"/>
      <c r="X1254" s="56"/>
      <c r="Y1254" s="56"/>
      <c r="Z1254" s="56"/>
      <c r="AA1254" s="56"/>
      <c r="AB1254" s="56"/>
      <c r="AC1254" s="56"/>
      <c r="AD1254" s="56"/>
      <c r="AE1254" s="56"/>
      <c r="AF1254" s="56"/>
      <c r="AG1254" s="56"/>
      <c r="AH1254" s="56"/>
      <c r="AI1254" s="56"/>
      <c r="AJ1254" s="56"/>
      <c r="AK1254" s="56"/>
      <c r="AL1254" s="56"/>
      <c r="AM1254" s="56"/>
      <c r="AN1254" s="56"/>
      <c r="AO1254" s="56"/>
      <c r="AP1254" s="56"/>
      <c r="AQ1254" s="56"/>
      <c r="AR1254" s="56">
        <f>SUM(K1254:Z1254)</f>
        <v>0</v>
      </c>
      <c r="AT1254" s="46"/>
      <c r="AU1254" s="46"/>
      <c r="AV1254" s="46"/>
      <c r="AW1254" s="46"/>
      <c r="AX1254" s="46"/>
      <c r="AY1254" s="46"/>
    </row>
    <row r="1255" spans="4:51" s="2" customFormat="1" ht="15.75" hidden="1">
      <c r="D1255" s="67"/>
      <c r="E1255" s="48"/>
      <c r="F1255" s="49"/>
      <c r="G1255" s="49"/>
      <c r="H1255" s="49"/>
      <c r="I1255" s="49"/>
      <c r="J1255" s="49"/>
      <c r="K1255" s="50">
        <v>0</v>
      </c>
      <c r="L1255" s="49">
        <v>0</v>
      </c>
      <c r="M1255" s="49"/>
      <c r="N1255" s="49">
        <v>0</v>
      </c>
      <c r="O1255" s="49">
        <v>0</v>
      </c>
      <c r="P1255" s="49">
        <v>0</v>
      </c>
      <c r="Q1255" s="49">
        <v>0</v>
      </c>
      <c r="R1255" s="49">
        <v>0</v>
      </c>
      <c r="S1255" s="49">
        <v>0</v>
      </c>
      <c r="T1255" s="49">
        <v>0</v>
      </c>
      <c r="U1255" s="49">
        <v>0</v>
      </c>
      <c r="V1255" s="49"/>
      <c r="W1255" s="49"/>
      <c r="X1255" s="49">
        <v>0</v>
      </c>
      <c r="Y1255" s="49">
        <v>0</v>
      </c>
      <c r="Z1255" s="49">
        <v>0</v>
      </c>
      <c r="AA1255" s="49">
        <v>0</v>
      </c>
      <c r="AB1255" s="49">
        <v>0</v>
      </c>
      <c r="AC1255" s="49">
        <v>0</v>
      </c>
      <c r="AD1255" s="49">
        <v>0</v>
      </c>
      <c r="AE1255" s="49">
        <v>0</v>
      </c>
      <c r="AF1255" s="49">
        <v>0</v>
      </c>
      <c r="AG1255" s="49">
        <v>0</v>
      </c>
      <c r="AH1255" s="49">
        <v>0</v>
      </c>
      <c r="AI1255" s="49">
        <v>0</v>
      </c>
      <c r="AJ1255" s="49">
        <v>0</v>
      </c>
      <c r="AK1255" s="49">
        <v>0</v>
      </c>
      <c r="AL1255" s="49">
        <v>0</v>
      </c>
      <c r="AM1255" s="49">
        <v>0</v>
      </c>
      <c r="AN1255" s="49">
        <v>0</v>
      </c>
      <c r="AO1255" s="49">
        <v>0</v>
      </c>
      <c r="AP1255" s="49">
        <v>0</v>
      </c>
      <c r="AQ1255" s="49">
        <v>0</v>
      </c>
      <c r="AR1255" s="49">
        <f>AQ1255+AP1255+AO1255+AN1255+AM1255+AL1255+AK1255+AJ1255+AI1255+AH1255+AG1255+AF1255+AE1255+AD1255+AC1255+AB1255+AA1255+Z1255+Y1255+X1255+U1255+T1255+S1255+R1255+Q1255+P1255+O1255+N1255+L1255+K1255</f>
        <v>0</v>
      </c>
      <c r="AS1255" s="1"/>
      <c r="AT1255" s="46"/>
      <c r="AU1255" s="46"/>
      <c r="AV1255" s="46"/>
      <c r="AW1255" s="46"/>
      <c r="AX1255" s="46"/>
      <c r="AY1255" s="46"/>
    </row>
    <row r="1256" spans="4:51" ht="15.75" hidden="1">
      <c r="D1256" s="83"/>
      <c r="E1256" s="52" t="s">
        <v>22</v>
      </c>
      <c r="F1256" s="58"/>
      <c r="G1256" s="58"/>
      <c r="H1256" s="58"/>
      <c r="I1256" s="58"/>
      <c r="J1256" s="58"/>
      <c r="K1256" s="53">
        <f aca="true" t="shared" si="754" ref="K1256:AQ1256">ROUND((K1255*K$2/100),1)</f>
        <v>0</v>
      </c>
      <c r="L1256" s="54">
        <f t="shared" si="754"/>
        <v>0</v>
      </c>
      <c r="M1256" s="54"/>
      <c r="N1256" s="54">
        <f t="shared" si="754"/>
        <v>0</v>
      </c>
      <c r="O1256" s="54">
        <f t="shared" si="754"/>
        <v>0</v>
      </c>
      <c r="P1256" s="54">
        <f t="shared" si="754"/>
        <v>0</v>
      </c>
      <c r="Q1256" s="54">
        <f t="shared" si="754"/>
        <v>0</v>
      </c>
      <c r="R1256" s="54">
        <f t="shared" si="754"/>
        <v>0</v>
      </c>
      <c r="S1256" s="54">
        <f t="shared" si="754"/>
        <v>0</v>
      </c>
      <c r="T1256" s="54">
        <f t="shared" si="754"/>
        <v>0</v>
      </c>
      <c r="U1256" s="54">
        <f t="shared" si="754"/>
        <v>0</v>
      </c>
      <c r="V1256" s="54"/>
      <c r="W1256" s="54"/>
      <c r="X1256" s="54">
        <f t="shared" si="754"/>
        <v>0</v>
      </c>
      <c r="Y1256" s="54">
        <f t="shared" si="754"/>
        <v>0</v>
      </c>
      <c r="Z1256" s="54">
        <f t="shared" si="754"/>
        <v>0</v>
      </c>
      <c r="AA1256" s="54">
        <f t="shared" si="754"/>
        <v>0</v>
      </c>
      <c r="AB1256" s="54">
        <f t="shared" si="754"/>
        <v>0</v>
      </c>
      <c r="AC1256" s="54">
        <f t="shared" si="754"/>
        <v>0</v>
      </c>
      <c r="AD1256" s="54">
        <f t="shared" si="754"/>
        <v>0</v>
      </c>
      <c r="AE1256" s="54">
        <f t="shared" si="754"/>
        <v>0</v>
      </c>
      <c r="AF1256" s="54">
        <f t="shared" si="754"/>
        <v>0</v>
      </c>
      <c r="AG1256" s="54">
        <f t="shared" si="754"/>
        <v>0</v>
      </c>
      <c r="AH1256" s="54">
        <f t="shared" si="754"/>
        <v>0</v>
      </c>
      <c r="AI1256" s="54">
        <f t="shared" si="754"/>
        <v>0</v>
      </c>
      <c r="AJ1256" s="54">
        <f t="shared" si="754"/>
        <v>0</v>
      </c>
      <c r="AK1256" s="54">
        <f t="shared" si="754"/>
        <v>0</v>
      </c>
      <c r="AL1256" s="54">
        <f t="shared" si="754"/>
        <v>0</v>
      </c>
      <c r="AM1256" s="54">
        <f t="shared" si="754"/>
        <v>0</v>
      </c>
      <c r="AN1256" s="54">
        <f t="shared" si="754"/>
        <v>0</v>
      </c>
      <c r="AO1256" s="54">
        <f t="shared" si="754"/>
        <v>0</v>
      </c>
      <c r="AP1256" s="54">
        <f t="shared" si="754"/>
        <v>0</v>
      </c>
      <c r="AQ1256" s="54">
        <f t="shared" si="754"/>
        <v>0</v>
      </c>
      <c r="AR1256" s="54">
        <f>SUM(K1256:AQ1256)</f>
        <v>0</v>
      </c>
      <c r="AS1256" s="1" t="b">
        <f>SUM(K1255:AQ1255)=AR1255</f>
        <v>1</v>
      </c>
      <c r="AT1256" s="46"/>
      <c r="AU1256" s="46"/>
      <c r="AV1256" s="46"/>
      <c r="AW1256" s="46"/>
      <c r="AX1256" s="46"/>
      <c r="AY1256" s="46"/>
    </row>
    <row r="1257" spans="4:51" ht="15.75" hidden="1">
      <c r="D1257" s="83"/>
      <c r="E1257" s="52" t="s">
        <v>23</v>
      </c>
      <c r="F1257" s="58"/>
      <c r="G1257" s="58"/>
      <c r="H1257" s="58"/>
      <c r="I1257" s="58"/>
      <c r="J1257" s="58"/>
      <c r="K1257" s="53">
        <f aca="true" t="shared" si="755" ref="K1257:AQ1257">ROUND((K1255*K$3/100),1)</f>
        <v>0</v>
      </c>
      <c r="L1257" s="54">
        <f t="shared" si="755"/>
        <v>0</v>
      </c>
      <c r="M1257" s="54"/>
      <c r="N1257" s="54">
        <f t="shared" si="755"/>
        <v>0</v>
      </c>
      <c r="O1257" s="54">
        <f t="shared" si="755"/>
        <v>0</v>
      </c>
      <c r="P1257" s="54">
        <f t="shared" si="755"/>
        <v>0</v>
      </c>
      <c r="Q1257" s="54">
        <f t="shared" si="755"/>
        <v>0</v>
      </c>
      <c r="R1257" s="54">
        <f t="shared" si="755"/>
        <v>0</v>
      </c>
      <c r="S1257" s="54">
        <f t="shared" si="755"/>
        <v>0</v>
      </c>
      <c r="T1257" s="54">
        <f t="shared" si="755"/>
        <v>0</v>
      </c>
      <c r="U1257" s="54">
        <f t="shared" si="755"/>
        <v>0</v>
      </c>
      <c r="V1257" s="54"/>
      <c r="W1257" s="54"/>
      <c r="X1257" s="54">
        <f t="shared" si="755"/>
        <v>0</v>
      </c>
      <c r="Y1257" s="54">
        <f t="shared" si="755"/>
        <v>0</v>
      </c>
      <c r="Z1257" s="54">
        <f t="shared" si="755"/>
        <v>0</v>
      </c>
      <c r="AA1257" s="54">
        <f t="shared" si="755"/>
        <v>0</v>
      </c>
      <c r="AB1257" s="54">
        <f t="shared" si="755"/>
        <v>0</v>
      </c>
      <c r="AC1257" s="54">
        <f t="shared" si="755"/>
        <v>0</v>
      </c>
      <c r="AD1257" s="54">
        <f t="shared" si="755"/>
        <v>0</v>
      </c>
      <c r="AE1257" s="54">
        <f t="shared" si="755"/>
        <v>0</v>
      </c>
      <c r="AF1257" s="54">
        <f t="shared" si="755"/>
        <v>0</v>
      </c>
      <c r="AG1257" s="54">
        <f t="shared" si="755"/>
        <v>0</v>
      </c>
      <c r="AH1257" s="54">
        <f t="shared" si="755"/>
        <v>0</v>
      </c>
      <c r="AI1257" s="54">
        <f t="shared" si="755"/>
        <v>0</v>
      </c>
      <c r="AJ1257" s="54">
        <f t="shared" si="755"/>
        <v>0</v>
      </c>
      <c r="AK1257" s="54">
        <f t="shared" si="755"/>
        <v>0</v>
      </c>
      <c r="AL1257" s="54">
        <f t="shared" si="755"/>
        <v>0</v>
      </c>
      <c r="AM1257" s="54">
        <f t="shared" si="755"/>
        <v>0</v>
      </c>
      <c r="AN1257" s="54">
        <f t="shared" si="755"/>
        <v>0</v>
      </c>
      <c r="AO1257" s="54">
        <f t="shared" si="755"/>
        <v>0</v>
      </c>
      <c r="AP1257" s="54">
        <f t="shared" si="755"/>
        <v>0</v>
      </c>
      <c r="AQ1257" s="54">
        <f t="shared" si="755"/>
        <v>0</v>
      </c>
      <c r="AR1257" s="54">
        <f>SUM(K1257:AQ1257)</f>
        <v>0</v>
      </c>
      <c r="AS1257" s="1"/>
      <c r="AT1257" s="46"/>
      <c r="AU1257" s="46"/>
      <c r="AV1257" s="46"/>
      <c r="AW1257" s="46"/>
      <c r="AX1257" s="46"/>
      <c r="AY1257" s="46"/>
    </row>
    <row r="1258" spans="4:51" ht="15.75" hidden="1">
      <c r="D1258" s="83"/>
      <c r="E1258" s="52" t="s">
        <v>24</v>
      </c>
      <c r="F1258" s="58"/>
      <c r="G1258" s="58"/>
      <c r="H1258" s="58"/>
      <c r="I1258" s="58"/>
      <c r="J1258" s="58"/>
      <c r="K1258" s="53">
        <f aca="true" t="shared" si="756" ref="K1258:AQ1258">ROUND((K1255*K$4/100),1)</f>
        <v>0</v>
      </c>
      <c r="L1258" s="54">
        <f t="shared" si="756"/>
        <v>0</v>
      </c>
      <c r="M1258" s="54"/>
      <c r="N1258" s="54">
        <f t="shared" si="756"/>
        <v>0</v>
      </c>
      <c r="O1258" s="54">
        <f t="shared" si="756"/>
        <v>0</v>
      </c>
      <c r="P1258" s="54">
        <f t="shared" si="756"/>
        <v>0</v>
      </c>
      <c r="Q1258" s="54">
        <f t="shared" si="756"/>
        <v>0</v>
      </c>
      <c r="R1258" s="54">
        <f t="shared" si="756"/>
        <v>0</v>
      </c>
      <c r="S1258" s="54">
        <f t="shared" si="756"/>
        <v>0</v>
      </c>
      <c r="T1258" s="54">
        <f t="shared" si="756"/>
        <v>0</v>
      </c>
      <c r="U1258" s="54">
        <f t="shared" si="756"/>
        <v>0</v>
      </c>
      <c r="V1258" s="54"/>
      <c r="W1258" s="54"/>
      <c r="X1258" s="54">
        <f t="shared" si="756"/>
        <v>0</v>
      </c>
      <c r="Y1258" s="54">
        <f t="shared" si="756"/>
        <v>0</v>
      </c>
      <c r="Z1258" s="54">
        <f t="shared" si="756"/>
        <v>0</v>
      </c>
      <c r="AA1258" s="54">
        <f t="shared" si="756"/>
        <v>0</v>
      </c>
      <c r="AB1258" s="54">
        <f t="shared" si="756"/>
        <v>0</v>
      </c>
      <c r="AC1258" s="54">
        <f t="shared" si="756"/>
        <v>0</v>
      </c>
      <c r="AD1258" s="54">
        <f t="shared" si="756"/>
        <v>0</v>
      </c>
      <c r="AE1258" s="54">
        <f t="shared" si="756"/>
        <v>0</v>
      </c>
      <c r="AF1258" s="54">
        <f t="shared" si="756"/>
        <v>0</v>
      </c>
      <c r="AG1258" s="54">
        <f t="shared" si="756"/>
        <v>0</v>
      </c>
      <c r="AH1258" s="54">
        <f t="shared" si="756"/>
        <v>0</v>
      </c>
      <c r="AI1258" s="54">
        <f t="shared" si="756"/>
        <v>0</v>
      </c>
      <c r="AJ1258" s="54">
        <f t="shared" si="756"/>
        <v>0</v>
      </c>
      <c r="AK1258" s="54">
        <f t="shared" si="756"/>
        <v>0</v>
      </c>
      <c r="AL1258" s="54">
        <f t="shared" si="756"/>
        <v>0</v>
      </c>
      <c r="AM1258" s="54">
        <f t="shared" si="756"/>
        <v>0</v>
      </c>
      <c r="AN1258" s="54">
        <f t="shared" si="756"/>
        <v>0</v>
      </c>
      <c r="AO1258" s="54">
        <f t="shared" si="756"/>
        <v>0</v>
      </c>
      <c r="AP1258" s="54">
        <f t="shared" si="756"/>
        <v>0</v>
      </c>
      <c r="AQ1258" s="54">
        <f t="shared" si="756"/>
        <v>0</v>
      </c>
      <c r="AR1258" s="54">
        <f>SUM(K1258:AQ1258)</f>
        <v>0</v>
      </c>
      <c r="AS1258" s="1"/>
      <c r="AT1258" s="46"/>
      <c r="AU1258" s="46"/>
      <c r="AV1258" s="46"/>
      <c r="AW1258" s="46"/>
      <c r="AX1258" s="46"/>
      <c r="AY1258" s="46"/>
    </row>
    <row r="1259" spans="4:51" ht="15.75" hidden="1">
      <c r="D1259" s="83"/>
      <c r="E1259" s="52" t="s">
        <v>26</v>
      </c>
      <c r="F1259" s="58"/>
      <c r="G1259" s="58"/>
      <c r="H1259" s="58"/>
      <c r="I1259" s="58"/>
      <c r="J1259" s="58"/>
      <c r="K1259" s="53">
        <f aca="true" t="shared" si="757" ref="K1259:AQ1259">K1255-K1256-K1257-K1258</f>
        <v>0</v>
      </c>
      <c r="L1259" s="54">
        <f t="shared" si="757"/>
        <v>0</v>
      </c>
      <c r="M1259" s="54"/>
      <c r="N1259" s="54">
        <f t="shared" si="757"/>
        <v>0</v>
      </c>
      <c r="O1259" s="54">
        <f t="shared" si="757"/>
        <v>0</v>
      </c>
      <c r="P1259" s="54">
        <f t="shared" si="757"/>
        <v>0</v>
      </c>
      <c r="Q1259" s="54">
        <f t="shared" si="757"/>
        <v>0</v>
      </c>
      <c r="R1259" s="54">
        <f t="shared" si="757"/>
        <v>0</v>
      </c>
      <c r="S1259" s="54">
        <f t="shared" si="757"/>
        <v>0</v>
      </c>
      <c r="T1259" s="54">
        <f t="shared" si="757"/>
        <v>0</v>
      </c>
      <c r="U1259" s="54">
        <f t="shared" si="757"/>
        <v>0</v>
      </c>
      <c r="V1259" s="54"/>
      <c r="W1259" s="54"/>
      <c r="X1259" s="54">
        <f t="shared" si="757"/>
        <v>0</v>
      </c>
      <c r="Y1259" s="54">
        <f t="shared" si="757"/>
        <v>0</v>
      </c>
      <c r="Z1259" s="54">
        <f t="shared" si="757"/>
        <v>0</v>
      </c>
      <c r="AA1259" s="54">
        <f t="shared" si="757"/>
        <v>0</v>
      </c>
      <c r="AB1259" s="54">
        <f t="shared" si="757"/>
        <v>0</v>
      </c>
      <c r="AC1259" s="54">
        <f t="shared" si="757"/>
        <v>0</v>
      </c>
      <c r="AD1259" s="54">
        <f t="shared" si="757"/>
        <v>0</v>
      </c>
      <c r="AE1259" s="54">
        <f t="shared" si="757"/>
        <v>0</v>
      </c>
      <c r="AF1259" s="54">
        <f t="shared" si="757"/>
        <v>0</v>
      </c>
      <c r="AG1259" s="54">
        <f t="shared" si="757"/>
        <v>0</v>
      </c>
      <c r="AH1259" s="54">
        <f t="shared" si="757"/>
        <v>0</v>
      </c>
      <c r="AI1259" s="54">
        <f t="shared" si="757"/>
        <v>0</v>
      </c>
      <c r="AJ1259" s="54">
        <f t="shared" si="757"/>
        <v>0</v>
      </c>
      <c r="AK1259" s="54">
        <f t="shared" si="757"/>
        <v>0</v>
      </c>
      <c r="AL1259" s="54">
        <f t="shared" si="757"/>
        <v>0</v>
      </c>
      <c r="AM1259" s="54">
        <f t="shared" si="757"/>
        <v>0</v>
      </c>
      <c r="AN1259" s="54">
        <f t="shared" si="757"/>
        <v>0</v>
      </c>
      <c r="AO1259" s="54">
        <f t="shared" si="757"/>
        <v>0</v>
      </c>
      <c r="AP1259" s="54">
        <f t="shared" si="757"/>
        <v>0</v>
      </c>
      <c r="AQ1259" s="54">
        <f t="shared" si="757"/>
        <v>0</v>
      </c>
      <c r="AR1259" s="54">
        <f>SUM(K1259:AQ1259)</f>
        <v>0</v>
      </c>
      <c r="AS1259" s="1"/>
      <c r="AT1259" s="46"/>
      <c r="AU1259" s="46"/>
      <c r="AV1259" s="46"/>
      <c r="AW1259" s="46"/>
      <c r="AX1259" s="46"/>
      <c r="AY1259" s="46"/>
    </row>
    <row r="1260" spans="4:51" ht="15.75" hidden="1">
      <c r="D1260" s="82"/>
      <c r="E1260" s="49"/>
      <c r="F1260" s="58"/>
      <c r="G1260" s="58"/>
      <c r="H1260" s="58"/>
      <c r="I1260" s="58"/>
      <c r="J1260" s="58"/>
      <c r="K1260" s="55"/>
      <c r="L1260" s="56"/>
      <c r="M1260" s="56"/>
      <c r="N1260" s="56"/>
      <c r="O1260" s="56"/>
      <c r="P1260" s="56"/>
      <c r="Q1260" s="56"/>
      <c r="R1260" s="56"/>
      <c r="S1260" s="56"/>
      <c r="T1260" s="56"/>
      <c r="U1260" s="56"/>
      <c r="V1260" s="56"/>
      <c r="W1260" s="56"/>
      <c r="X1260" s="56"/>
      <c r="Y1260" s="56"/>
      <c r="Z1260" s="56"/>
      <c r="AA1260" s="56"/>
      <c r="AB1260" s="56"/>
      <c r="AC1260" s="56"/>
      <c r="AD1260" s="56"/>
      <c r="AE1260" s="56"/>
      <c r="AF1260" s="56"/>
      <c r="AG1260" s="56"/>
      <c r="AH1260" s="56"/>
      <c r="AI1260" s="56"/>
      <c r="AJ1260" s="56"/>
      <c r="AK1260" s="56"/>
      <c r="AL1260" s="56"/>
      <c r="AM1260" s="56"/>
      <c r="AN1260" s="56"/>
      <c r="AO1260" s="56"/>
      <c r="AP1260" s="56"/>
      <c r="AQ1260" s="56"/>
      <c r="AR1260" s="56">
        <f>SUM(K1260:Z1260)</f>
        <v>0</v>
      </c>
      <c r="AT1260" s="46"/>
      <c r="AU1260" s="46"/>
      <c r="AV1260" s="46"/>
      <c r="AW1260" s="46"/>
      <c r="AX1260" s="46"/>
      <c r="AY1260" s="46"/>
    </row>
    <row r="1261" spans="4:51" ht="15.75" hidden="1">
      <c r="D1261" s="82"/>
      <c r="E1261" s="49"/>
      <c r="F1261" s="58"/>
      <c r="G1261" s="58"/>
      <c r="H1261" s="58"/>
      <c r="I1261" s="58"/>
      <c r="J1261" s="58"/>
      <c r="K1261" s="55"/>
      <c r="L1261" s="56"/>
      <c r="M1261" s="56"/>
      <c r="N1261" s="56"/>
      <c r="O1261" s="56"/>
      <c r="P1261" s="56"/>
      <c r="Q1261" s="56"/>
      <c r="R1261" s="56"/>
      <c r="S1261" s="56"/>
      <c r="T1261" s="56"/>
      <c r="U1261" s="56"/>
      <c r="V1261" s="56"/>
      <c r="W1261" s="56"/>
      <c r="X1261" s="56"/>
      <c r="Y1261" s="56"/>
      <c r="Z1261" s="56"/>
      <c r="AA1261" s="56"/>
      <c r="AB1261" s="56"/>
      <c r="AC1261" s="56"/>
      <c r="AD1261" s="56"/>
      <c r="AE1261" s="56"/>
      <c r="AF1261" s="56"/>
      <c r="AG1261" s="56"/>
      <c r="AH1261" s="56"/>
      <c r="AI1261" s="56"/>
      <c r="AJ1261" s="56"/>
      <c r="AK1261" s="56"/>
      <c r="AL1261" s="56"/>
      <c r="AM1261" s="56"/>
      <c r="AN1261" s="56"/>
      <c r="AO1261" s="56"/>
      <c r="AP1261" s="56"/>
      <c r="AQ1261" s="56"/>
      <c r="AR1261" s="56">
        <f>SUM(K1261:Z1261)</f>
        <v>0</v>
      </c>
      <c r="AT1261" s="46"/>
      <c r="AU1261" s="46"/>
      <c r="AV1261" s="46"/>
      <c r="AW1261" s="46"/>
      <c r="AX1261" s="46"/>
      <c r="AY1261" s="46"/>
    </row>
    <row r="1262" spans="4:51" s="2" customFormat="1" ht="15.75" hidden="1">
      <c r="D1262" s="67"/>
      <c r="E1262" s="48"/>
      <c r="F1262" s="49"/>
      <c r="G1262" s="49"/>
      <c r="H1262" s="49"/>
      <c r="I1262" s="49"/>
      <c r="J1262" s="49"/>
      <c r="K1262" s="50">
        <v>0</v>
      </c>
      <c r="L1262" s="49">
        <v>0</v>
      </c>
      <c r="M1262" s="49"/>
      <c r="N1262" s="49">
        <v>0</v>
      </c>
      <c r="O1262" s="49">
        <v>0</v>
      </c>
      <c r="P1262" s="49">
        <v>0</v>
      </c>
      <c r="Q1262" s="49">
        <v>0</v>
      </c>
      <c r="R1262" s="49">
        <v>0</v>
      </c>
      <c r="S1262" s="49">
        <v>0</v>
      </c>
      <c r="T1262" s="49">
        <v>0</v>
      </c>
      <c r="U1262" s="49">
        <v>0</v>
      </c>
      <c r="V1262" s="49"/>
      <c r="W1262" s="49"/>
      <c r="X1262" s="49">
        <v>0</v>
      </c>
      <c r="Y1262" s="49">
        <v>0</v>
      </c>
      <c r="Z1262" s="49">
        <v>0</v>
      </c>
      <c r="AA1262" s="49">
        <v>0</v>
      </c>
      <c r="AB1262" s="49">
        <v>0</v>
      </c>
      <c r="AC1262" s="49">
        <v>0</v>
      </c>
      <c r="AD1262" s="49">
        <v>0</v>
      </c>
      <c r="AE1262" s="49">
        <v>0</v>
      </c>
      <c r="AF1262" s="49">
        <v>0</v>
      </c>
      <c r="AG1262" s="49">
        <v>0</v>
      </c>
      <c r="AH1262" s="49">
        <v>0</v>
      </c>
      <c r="AI1262" s="49">
        <v>0</v>
      </c>
      <c r="AJ1262" s="49">
        <v>0</v>
      </c>
      <c r="AK1262" s="49">
        <v>0</v>
      </c>
      <c r="AL1262" s="49">
        <v>0</v>
      </c>
      <c r="AM1262" s="49">
        <v>0</v>
      </c>
      <c r="AN1262" s="49">
        <v>0</v>
      </c>
      <c r="AO1262" s="49">
        <v>0</v>
      </c>
      <c r="AP1262" s="49">
        <v>0</v>
      </c>
      <c r="AQ1262" s="49">
        <v>0</v>
      </c>
      <c r="AR1262" s="49">
        <f>AQ1262+AP1262+AO1262+AN1262+AM1262+AL1262+AK1262+AJ1262+AI1262+AH1262+AG1262+AF1262+AE1262+AD1262+AC1262+AB1262+AA1262+Z1262+Y1262+X1262+U1262+T1262+S1262+R1262+Q1262+P1262+O1262+N1262+L1262+K1262</f>
        <v>0</v>
      </c>
      <c r="AS1262" s="1"/>
      <c r="AT1262" s="46"/>
      <c r="AU1262" s="46"/>
      <c r="AV1262" s="46"/>
      <c r="AW1262" s="46"/>
      <c r="AX1262" s="46"/>
      <c r="AY1262" s="46"/>
    </row>
    <row r="1263" spans="4:51" ht="15.75" hidden="1">
      <c r="D1263" s="83"/>
      <c r="E1263" s="52" t="s">
        <v>22</v>
      </c>
      <c r="F1263" s="58"/>
      <c r="G1263" s="58"/>
      <c r="H1263" s="58"/>
      <c r="I1263" s="58"/>
      <c r="J1263" s="58"/>
      <c r="K1263" s="53">
        <f aca="true" t="shared" si="758" ref="K1263:AQ1263">ROUND((K1262*K$2/100),1)</f>
        <v>0</v>
      </c>
      <c r="L1263" s="54">
        <f t="shared" si="758"/>
        <v>0</v>
      </c>
      <c r="M1263" s="54"/>
      <c r="N1263" s="54">
        <f t="shared" si="758"/>
        <v>0</v>
      </c>
      <c r="O1263" s="54">
        <f t="shared" si="758"/>
        <v>0</v>
      </c>
      <c r="P1263" s="54">
        <f t="shared" si="758"/>
        <v>0</v>
      </c>
      <c r="Q1263" s="54">
        <f t="shared" si="758"/>
        <v>0</v>
      </c>
      <c r="R1263" s="54">
        <f t="shared" si="758"/>
        <v>0</v>
      </c>
      <c r="S1263" s="54">
        <f t="shared" si="758"/>
        <v>0</v>
      </c>
      <c r="T1263" s="54">
        <f t="shared" si="758"/>
        <v>0</v>
      </c>
      <c r="U1263" s="54">
        <f t="shared" si="758"/>
        <v>0</v>
      </c>
      <c r="V1263" s="54"/>
      <c r="W1263" s="54"/>
      <c r="X1263" s="54">
        <f t="shared" si="758"/>
        <v>0</v>
      </c>
      <c r="Y1263" s="54">
        <f t="shared" si="758"/>
        <v>0</v>
      </c>
      <c r="Z1263" s="54">
        <f t="shared" si="758"/>
        <v>0</v>
      </c>
      <c r="AA1263" s="54">
        <f t="shared" si="758"/>
        <v>0</v>
      </c>
      <c r="AB1263" s="54">
        <f t="shared" si="758"/>
        <v>0</v>
      </c>
      <c r="AC1263" s="54">
        <f t="shared" si="758"/>
        <v>0</v>
      </c>
      <c r="AD1263" s="54">
        <f t="shared" si="758"/>
        <v>0</v>
      </c>
      <c r="AE1263" s="54">
        <f t="shared" si="758"/>
        <v>0</v>
      </c>
      <c r="AF1263" s="54">
        <f t="shared" si="758"/>
        <v>0</v>
      </c>
      <c r="AG1263" s="54">
        <f t="shared" si="758"/>
        <v>0</v>
      </c>
      <c r="AH1263" s="54">
        <f t="shared" si="758"/>
        <v>0</v>
      </c>
      <c r="AI1263" s="54">
        <f t="shared" si="758"/>
        <v>0</v>
      </c>
      <c r="AJ1263" s="54">
        <f t="shared" si="758"/>
        <v>0</v>
      </c>
      <c r="AK1263" s="54">
        <f t="shared" si="758"/>
        <v>0</v>
      </c>
      <c r="AL1263" s="54">
        <f t="shared" si="758"/>
        <v>0</v>
      </c>
      <c r="AM1263" s="54">
        <f t="shared" si="758"/>
        <v>0</v>
      </c>
      <c r="AN1263" s="54">
        <f t="shared" si="758"/>
        <v>0</v>
      </c>
      <c r="AO1263" s="54">
        <f t="shared" si="758"/>
        <v>0</v>
      </c>
      <c r="AP1263" s="54">
        <f t="shared" si="758"/>
        <v>0</v>
      </c>
      <c r="AQ1263" s="54">
        <f t="shared" si="758"/>
        <v>0</v>
      </c>
      <c r="AR1263" s="54">
        <f>SUM(K1263:AQ1263)</f>
        <v>0</v>
      </c>
      <c r="AS1263" s="1" t="b">
        <f>SUM(K1262:AQ1262)=AR1262</f>
        <v>1</v>
      </c>
      <c r="AT1263" s="46"/>
      <c r="AU1263" s="46"/>
      <c r="AV1263" s="46"/>
      <c r="AW1263" s="46"/>
      <c r="AX1263" s="46"/>
      <c r="AY1263" s="46"/>
    </row>
    <row r="1264" spans="4:51" ht="15.75" hidden="1">
      <c r="D1264" s="83"/>
      <c r="E1264" s="52" t="s">
        <v>23</v>
      </c>
      <c r="F1264" s="58"/>
      <c r="G1264" s="58"/>
      <c r="H1264" s="58"/>
      <c r="I1264" s="58"/>
      <c r="J1264" s="58"/>
      <c r="K1264" s="53">
        <f aca="true" t="shared" si="759" ref="K1264:AQ1264">ROUND((K1262*K$3/100),1)</f>
        <v>0</v>
      </c>
      <c r="L1264" s="54">
        <f t="shared" si="759"/>
        <v>0</v>
      </c>
      <c r="M1264" s="54"/>
      <c r="N1264" s="54">
        <f t="shared" si="759"/>
        <v>0</v>
      </c>
      <c r="O1264" s="54">
        <f t="shared" si="759"/>
        <v>0</v>
      </c>
      <c r="P1264" s="54">
        <f t="shared" si="759"/>
        <v>0</v>
      </c>
      <c r="Q1264" s="54">
        <f t="shared" si="759"/>
        <v>0</v>
      </c>
      <c r="R1264" s="54">
        <f t="shared" si="759"/>
        <v>0</v>
      </c>
      <c r="S1264" s="54">
        <f t="shared" si="759"/>
        <v>0</v>
      </c>
      <c r="T1264" s="54">
        <f t="shared" si="759"/>
        <v>0</v>
      </c>
      <c r="U1264" s="54">
        <f t="shared" si="759"/>
        <v>0</v>
      </c>
      <c r="V1264" s="54"/>
      <c r="W1264" s="54"/>
      <c r="X1264" s="54">
        <f t="shared" si="759"/>
        <v>0</v>
      </c>
      <c r="Y1264" s="54">
        <f t="shared" si="759"/>
        <v>0</v>
      </c>
      <c r="Z1264" s="54">
        <f t="shared" si="759"/>
        <v>0</v>
      </c>
      <c r="AA1264" s="54">
        <f t="shared" si="759"/>
        <v>0</v>
      </c>
      <c r="AB1264" s="54">
        <f t="shared" si="759"/>
        <v>0</v>
      </c>
      <c r="AC1264" s="54">
        <f t="shared" si="759"/>
        <v>0</v>
      </c>
      <c r="AD1264" s="54">
        <f t="shared" si="759"/>
        <v>0</v>
      </c>
      <c r="AE1264" s="54">
        <f t="shared" si="759"/>
        <v>0</v>
      </c>
      <c r="AF1264" s="54">
        <f t="shared" si="759"/>
        <v>0</v>
      </c>
      <c r="AG1264" s="54">
        <f t="shared" si="759"/>
        <v>0</v>
      </c>
      <c r="AH1264" s="54">
        <f t="shared" si="759"/>
        <v>0</v>
      </c>
      <c r="AI1264" s="54">
        <f t="shared" si="759"/>
        <v>0</v>
      </c>
      <c r="AJ1264" s="54">
        <f t="shared" si="759"/>
        <v>0</v>
      </c>
      <c r="AK1264" s="54">
        <f t="shared" si="759"/>
        <v>0</v>
      </c>
      <c r="AL1264" s="54">
        <f t="shared" si="759"/>
        <v>0</v>
      </c>
      <c r="AM1264" s="54">
        <f t="shared" si="759"/>
        <v>0</v>
      </c>
      <c r="AN1264" s="54">
        <f t="shared" si="759"/>
        <v>0</v>
      </c>
      <c r="AO1264" s="54">
        <f t="shared" si="759"/>
        <v>0</v>
      </c>
      <c r="AP1264" s="54">
        <f t="shared" si="759"/>
        <v>0</v>
      </c>
      <c r="AQ1264" s="54">
        <f t="shared" si="759"/>
        <v>0</v>
      </c>
      <c r="AR1264" s="54">
        <f>SUM(K1264:AQ1264)</f>
        <v>0</v>
      </c>
      <c r="AS1264" s="1"/>
      <c r="AT1264" s="46"/>
      <c r="AU1264" s="46"/>
      <c r="AV1264" s="46"/>
      <c r="AW1264" s="46"/>
      <c r="AX1264" s="46"/>
      <c r="AY1264" s="46"/>
    </row>
    <row r="1265" spans="4:51" ht="15.75" hidden="1">
      <c r="D1265" s="83"/>
      <c r="E1265" s="52" t="s">
        <v>24</v>
      </c>
      <c r="F1265" s="58"/>
      <c r="G1265" s="58"/>
      <c r="H1265" s="58"/>
      <c r="I1265" s="58"/>
      <c r="J1265" s="58"/>
      <c r="K1265" s="53">
        <f aca="true" t="shared" si="760" ref="K1265:AQ1265">ROUND((K1262*K$4/100),1)</f>
        <v>0</v>
      </c>
      <c r="L1265" s="54">
        <f t="shared" si="760"/>
        <v>0</v>
      </c>
      <c r="M1265" s="54"/>
      <c r="N1265" s="54">
        <f t="shared" si="760"/>
        <v>0</v>
      </c>
      <c r="O1265" s="54">
        <f t="shared" si="760"/>
        <v>0</v>
      </c>
      <c r="P1265" s="54">
        <f t="shared" si="760"/>
        <v>0</v>
      </c>
      <c r="Q1265" s="54">
        <f t="shared" si="760"/>
        <v>0</v>
      </c>
      <c r="R1265" s="54">
        <f t="shared" si="760"/>
        <v>0</v>
      </c>
      <c r="S1265" s="54">
        <f t="shared" si="760"/>
        <v>0</v>
      </c>
      <c r="T1265" s="54">
        <f t="shared" si="760"/>
        <v>0</v>
      </c>
      <c r="U1265" s="54">
        <f t="shared" si="760"/>
        <v>0</v>
      </c>
      <c r="V1265" s="54"/>
      <c r="W1265" s="54"/>
      <c r="X1265" s="54">
        <f t="shared" si="760"/>
        <v>0</v>
      </c>
      <c r="Y1265" s="54">
        <f t="shared" si="760"/>
        <v>0</v>
      </c>
      <c r="Z1265" s="54">
        <f t="shared" si="760"/>
        <v>0</v>
      </c>
      <c r="AA1265" s="54">
        <f t="shared" si="760"/>
        <v>0</v>
      </c>
      <c r="AB1265" s="54">
        <f t="shared" si="760"/>
        <v>0</v>
      </c>
      <c r="AC1265" s="54">
        <f t="shared" si="760"/>
        <v>0</v>
      </c>
      <c r="AD1265" s="54">
        <f t="shared" si="760"/>
        <v>0</v>
      </c>
      <c r="AE1265" s="54">
        <f t="shared" si="760"/>
        <v>0</v>
      </c>
      <c r="AF1265" s="54">
        <f t="shared" si="760"/>
        <v>0</v>
      </c>
      <c r="AG1265" s="54">
        <f t="shared" si="760"/>
        <v>0</v>
      </c>
      <c r="AH1265" s="54">
        <f t="shared" si="760"/>
        <v>0</v>
      </c>
      <c r="AI1265" s="54">
        <f t="shared" si="760"/>
        <v>0</v>
      </c>
      <c r="AJ1265" s="54">
        <f t="shared" si="760"/>
        <v>0</v>
      </c>
      <c r="AK1265" s="54">
        <f t="shared" si="760"/>
        <v>0</v>
      </c>
      <c r="AL1265" s="54">
        <f t="shared" si="760"/>
        <v>0</v>
      </c>
      <c r="AM1265" s="54">
        <f t="shared" si="760"/>
        <v>0</v>
      </c>
      <c r="AN1265" s="54">
        <f t="shared" si="760"/>
        <v>0</v>
      </c>
      <c r="AO1265" s="54">
        <f t="shared" si="760"/>
        <v>0</v>
      </c>
      <c r="AP1265" s="54">
        <f t="shared" si="760"/>
        <v>0</v>
      </c>
      <c r="AQ1265" s="54">
        <f t="shared" si="760"/>
        <v>0</v>
      </c>
      <c r="AR1265" s="54">
        <f>SUM(K1265:AQ1265)</f>
        <v>0</v>
      </c>
      <c r="AS1265" s="1"/>
      <c r="AT1265" s="46"/>
      <c r="AU1265" s="46"/>
      <c r="AV1265" s="46"/>
      <c r="AW1265" s="46"/>
      <c r="AX1265" s="46"/>
      <c r="AY1265" s="46"/>
    </row>
    <row r="1266" spans="4:51" ht="15.75" hidden="1">
      <c r="D1266" s="83"/>
      <c r="E1266" s="52" t="s">
        <v>26</v>
      </c>
      <c r="F1266" s="58"/>
      <c r="G1266" s="58"/>
      <c r="H1266" s="58"/>
      <c r="I1266" s="58"/>
      <c r="J1266" s="58"/>
      <c r="K1266" s="53">
        <f aca="true" t="shared" si="761" ref="K1266:AQ1266">K1262-K1263-K1264-K1265</f>
        <v>0</v>
      </c>
      <c r="L1266" s="54">
        <f t="shared" si="761"/>
        <v>0</v>
      </c>
      <c r="M1266" s="54"/>
      <c r="N1266" s="54">
        <f t="shared" si="761"/>
        <v>0</v>
      </c>
      <c r="O1266" s="54">
        <f t="shared" si="761"/>
        <v>0</v>
      </c>
      <c r="P1266" s="54">
        <f t="shared" si="761"/>
        <v>0</v>
      </c>
      <c r="Q1266" s="54">
        <f t="shared" si="761"/>
        <v>0</v>
      </c>
      <c r="R1266" s="54">
        <f t="shared" si="761"/>
        <v>0</v>
      </c>
      <c r="S1266" s="54">
        <f t="shared" si="761"/>
        <v>0</v>
      </c>
      <c r="T1266" s="54">
        <f t="shared" si="761"/>
        <v>0</v>
      </c>
      <c r="U1266" s="54">
        <f t="shared" si="761"/>
        <v>0</v>
      </c>
      <c r="V1266" s="54"/>
      <c r="W1266" s="54"/>
      <c r="X1266" s="54">
        <f t="shared" si="761"/>
        <v>0</v>
      </c>
      <c r="Y1266" s="54">
        <f t="shared" si="761"/>
        <v>0</v>
      </c>
      <c r="Z1266" s="54">
        <f t="shared" si="761"/>
        <v>0</v>
      </c>
      <c r="AA1266" s="54">
        <f t="shared" si="761"/>
        <v>0</v>
      </c>
      <c r="AB1266" s="54">
        <f t="shared" si="761"/>
        <v>0</v>
      </c>
      <c r="AC1266" s="54">
        <f t="shared" si="761"/>
        <v>0</v>
      </c>
      <c r="AD1266" s="54">
        <f t="shared" si="761"/>
        <v>0</v>
      </c>
      <c r="AE1266" s="54">
        <f t="shared" si="761"/>
        <v>0</v>
      </c>
      <c r="AF1266" s="54">
        <f t="shared" si="761"/>
        <v>0</v>
      </c>
      <c r="AG1266" s="54">
        <f t="shared" si="761"/>
        <v>0</v>
      </c>
      <c r="AH1266" s="54">
        <f t="shared" si="761"/>
        <v>0</v>
      </c>
      <c r="AI1266" s="54">
        <f t="shared" si="761"/>
        <v>0</v>
      </c>
      <c r="AJ1266" s="54">
        <f t="shared" si="761"/>
        <v>0</v>
      </c>
      <c r="AK1266" s="54">
        <f t="shared" si="761"/>
        <v>0</v>
      </c>
      <c r="AL1266" s="54">
        <f t="shared" si="761"/>
        <v>0</v>
      </c>
      <c r="AM1266" s="54">
        <f t="shared" si="761"/>
        <v>0</v>
      </c>
      <c r="AN1266" s="54">
        <f t="shared" si="761"/>
        <v>0</v>
      </c>
      <c r="AO1266" s="54">
        <f t="shared" si="761"/>
        <v>0</v>
      </c>
      <c r="AP1266" s="54">
        <f t="shared" si="761"/>
        <v>0</v>
      </c>
      <c r="AQ1266" s="54">
        <f t="shared" si="761"/>
        <v>0</v>
      </c>
      <c r="AR1266" s="54">
        <f>SUM(K1266:AQ1266)</f>
        <v>0</v>
      </c>
      <c r="AS1266" s="1"/>
      <c r="AT1266" s="46"/>
      <c r="AU1266" s="46"/>
      <c r="AV1266" s="46"/>
      <c r="AW1266" s="46"/>
      <c r="AX1266" s="46"/>
      <c r="AY1266" s="46"/>
    </row>
    <row r="1267" spans="4:51" ht="15.75" hidden="1">
      <c r="D1267" s="82"/>
      <c r="E1267" s="49"/>
      <c r="F1267" s="58"/>
      <c r="G1267" s="58"/>
      <c r="H1267" s="58"/>
      <c r="I1267" s="58"/>
      <c r="J1267" s="58"/>
      <c r="K1267" s="55"/>
      <c r="L1267" s="56"/>
      <c r="M1267" s="56"/>
      <c r="N1267" s="56"/>
      <c r="O1267" s="56"/>
      <c r="P1267" s="56"/>
      <c r="Q1267" s="56"/>
      <c r="R1267" s="56"/>
      <c r="S1267" s="56"/>
      <c r="T1267" s="56"/>
      <c r="U1267" s="56"/>
      <c r="V1267" s="56"/>
      <c r="W1267" s="56"/>
      <c r="X1267" s="56"/>
      <c r="Y1267" s="56"/>
      <c r="Z1267" s="56"/>
      <c r="AA1267" s="56"/>
      <c r="AB1267" s="56"/>
      <c r="AC1267" s="56"/>
      <c r="AD1267" s="56"/>
      <c r="AE1267" s="56"/>
      <c r="AF1267" s="56"/>
      <c r="AG1267" s="56"/>
      <c r="AH1267" s="56"/>
      <c r="AI1267" s="56"/>
      <c r="AJ1267" s="56"/>
      <c r="AK1267" s="56"/>
      <c r="AL1267" s="56"/>
      <c r="AM1267" s="56"/>
      <c r="AN1267" s="56"/>
      <c r="AO1267" s="56"/>
      <c r="AP1267" s="56"/>
      <c r="AQ1267" s="56"/>
      <c r="AR1267" s="56"/>
      <c r="AT1267" s="46"/>
      <c r="AU1267" s="46"/>
      <c r="AV1267" s="46"/>
      <c r="AW1267" s="46"/>
      <c r="AX1267" s="46"/>
      <c r="AY1267" s="46"/>
    </row>
    <row r="1268" spans="4:51" ht="15.75" hidden="1">
      <c r="D1268" s="82"/>
      <c r="E1268" s="49"/>
      <c r="F1268" s="58"/>
      <c r="G1268" s="58"/>
      <c r="H1268" s="58"/>
      <c r="I1268" s="58"/>
      <c r="J1268" s="58"/>
      <c r="K1268" s="55"/>
      <c r="L1268" s="56"/>
      <c r="M1268" s="56"/>
      <c r="N1268" s="56"/>
      <c r="O1268" s="56"/>
      <c r="P1268" s="56"/>
      <c r="Q1268" s="56"/>
      <c r="R1268" s="56"/>
      <c r="S1268" s="56"/>
      <c r="T1268" s="56"/>
      <c r="U1268" s="56"/>
      <c r="V1268" s="56"/>
      <c r="W1268" s="56"/>
      <c r="X1268" s="56"/>
      <c r="Y1268" s="56"/>
      <c r="Z1268" s="56"/>
      <c r="AA1268" s="56"/>
      <c r="AB1268" s="56"/>
      <c r="AC1268" s="56"/>
      <c r="AD1268" s="56"/>
      <c r="AE1268" s="56"/>
      <c r="AF1268" s="56"/>
      <c r="AG1268" s="56"/>
      <c r="AH1268" s="56"/>
      <c r="AI1268" s="56"/>
      <c r="AJ1268" s="56"/>
      <c r="AK1268" s="56"/>
      <c r="AL1268" s="56"/>
      <c r="AM1268" s="56"/>
      <c r="AN1268" s="56"/>
      <c r="AO1268" s="56"/>
      <c r="AP1268" s="56"/>
      <c r="AQ1268" s="56"/>
      <c r="AR1268" s="56"/>
      <c r="AT1268" s="46"/>
      <c r="AU1268" s="46"/>
      <c r="AV1268" s="46"/>
      <c r="AW1268" s="46"/>
      <c r="AX1268" s="46"/>
      <c r="AY1268" s="46"/>
    </row>
    <row r="1269" spans="4:51" s="2" customFormat="1" ht="15.75" hidden="1">
      <c r="D1269" s="67"/>
      <c r="E1269" s="48"/>
      <c r="F1269" s="49"/>
      <c r="G1269" s="49"/>
      <c r="H1269" s="49"/>
      <c r="I1269" s="49"/>
      <c r="J1269" s="49"/>
      <c r="K1269" s="50">
        <v>0</v>
      </c>
      <c r="L1269" s="49">
        <v>0</v>
      </c>
      <c r="M1269" s="49"/>
      <c r="N1269" s="49">
        <v>0</v>
      </c>
      <c r="O1269" s="49">
        <v>0</v>
      </c>
      <c r="P1269" s="49">
        <v>0</v>
      </c>
      <c r="Q1269" s="49">
        <v>0</v>
      </c>
      <c r="R1269" s="49">
        <v>0</v>
      </c>
      <c r="S1269" s="49">
        <v>0</v>
      </c>
      <c r="T1269" s="49">
        <v>0</v>
      </c>
      <c r="U1269" s="49">
        <v>0</v>
      </c>
      <c r="V1269" s="49"/>
      <c r="W1269" s="49"/>
      <c r="X1269" s="49">
        <v>0</v>
      </c>
      <c r="Y1269" s="49">
        <v>0</v>
      </c>
      <c r="Z1269" s="49">
        <v>0</v>
      </c>
      <c r="AA1269" s="49">
        <v>0</v>
      </c>
      <c r="AB1269" s="49">
        <v>0</v>
      </c>
      <c r="AC1269" s="49">
        <v>0</v>
      </c>
      <c r="AD1269" s="49">
        <v>0</v>
      </c>
      <c r="AE1269" s="49">
        <v>0</v>
      </c>
      <c r="AF1269" s="49">
        <v>0</v>
      </c>
      <c r="AG1269" s="49">
        <v>0</v>
      </c>
      <c r="AH1269" s="49">
        <v>0</v>
      </c>
      <c r="AI1269" s="49">
        <v>0</v>
      </c>
      <c r="AJ1269" s="49">
        <v>0</v>
      </c>
      <c r="AK1269" s="49">
        <v>0</v>
      </c>
      <c r="AL1269" s="49">
        <v>0</v>
      </c>
      <c r="AM1269" s="49">
        <v>0</v>
      </c>
      <c r="AN1269" s="49">
        <v>0</v>
      </c>
      <c r="AO1269" s="49">
        <v>0</v>
      </c>
      <c r="AP1269" s="49">
        <v>0</v>
      </c>
      <c r="AQ1269" s="49">
        <v>0</v>
      </c>
      <c r="AR1269" s="49">
        <f>AQ1269+AP1269+AO1269+AN1269+AM1269+AL1269+AK1269+AJ1269+AI1269+AH1269+AG1269+AF1269+AE1269+AD1269+AC1269+AB1269+AA1269+Z1269+Y1269+X1269+U1269+T1269+S1269+R1269+Q1269+P1269+O1269+N1269+L1269+K1269</f>
        <v>0</v>
      </c>
      <c r="AS1269" s="1"/>
      <c r="AT1269" s="46"/>
      <c r="AU1269" s="46"/>
      <c r="AV1269" s="46"/>
      <c r="AW1269" s="46"/>
      <c r="AX1269" s="46"/>
      <c r="AY1269" s="46"/>
    </row>
    <row r="1270" spans="4:51" ht="15.75" hidden="1">
      <c r="D1270" s="83"/>
      <c r="E1270" s="52" t="s">
        <v>22</v>
      </c>
      <c r="F1270" s="58"/>
      <c r="G1270" s="58"/>
      <c r="H1270" s="58"/>
      <c r="I1270" s="58"/>
      <c r="J1270" s="58"/>
      <c r="K1270" s="53">
        <f aca="true" t="shared" si="762" ref="K1270:AQ1270">ROUND((K1269*K$2/100),1)</f>
        <v>0</v>
      </c>
      <c r="L1270" s="54">
        <f t="shared" si="762"/>
        <v>0</v>
      </c>
      <c r="M1270" s="54"/>
      <c r="N1270" s="54">
        <f t="shared" si="762"/>
        <v>0</v>
      </c>
      <c r="O1270" s="54">
        <f t="shared" si="762"/>
        <v>0</v>
      </c>
      <c r="P1270" s="54">
        <f t="shared" si="762"/>
        <v>0</v>
      </c>
      <c r="Q1270" s="54">
        <f t="shared" si="762"/>
        <v>0</v>
      </c>
      <c r="R1270" s="54">
        <f t="shared" si="762"/>
        <v>0</v>
      </c>
      <c r="S1270" s="54">
        <f t="shared" si="762"/>
        <v>0</v>
      </c>
      <c r="T1270" s="54">
        <f t="shared" si="762"/>
        <v>0</v>
      </c>
      <c r="U1270" s="54">
        <f t="shared" si="762"/>
        <v>0</v>
      </c>
      <c r="V1270" s="54"/>
      <c r="W1270" s="54"/>
      <c r="X1270" s="54">
        <f t="shared" si="762"/>
        <v>0</v>
      </c>
      <c r="Y1270" s="54">
        <f t="shared" si="762"/>
        <v>0</v>
      </c>
      <c r="Z1270" s="54">
        <f t="shared" si="762"/>
        <v>0</v>
      </c>
      <c r="AA1270" s="54">
        <f t="shared" si="762"/>
        <v>0</v>
      </c>
      <c r="AB1270" s="54">
        <f t="shared" si="762"/>
        <v>0</v>
      </c>
      <c r="AC1270" s="54">
        <f t="shared" si="762"/>
        <v>0</v>
      </c>
      <c r="AD1270" s="54">
        <f t="shared" si="762"/>
        <v>0</v>
      </c>
      <c r="AE1270" s="54">
        <f t="shared" si="762"/>
        <v>0</v>
      </c>
      <c r="AF1270" s="54">
        <f t="shared" si="762"/>
        <v>0</v>
      </c>
      <c r="AG1270" s="54">
        <f t="shared" si="762"/>
        <v>0</v>
      </c>
      <c r="AH1270" s="54">
        <f t="shared" si="762"/>
        <v>0</v>
      </c>
      <c r="AI1270" s="54">
        <f t="shared" si="762"/>
        <v>0</v>
      </c>
      <c r="AJ1270" s="54">
        <f t="shared" si="762"/>
        <v>0</v>
      </c>
      <c r="AK1270" s="54">
        <f t="shared" si="762"/>
        <v>0</v>
      </c>
      <c r="AL1270" s="54">
        <f t="shared" si="762"/>
        <v>0</v>
      </c>
      <c r="AM1270" s="54">
        <f t="shared" si="762"/>
        <v>0</v>
      </c>
      <c r="AN1270" s="54">
        <f t="shared" si="762"/>
        <v>0</v>
      </c>
      <c r="AO1270" s="54">
        <f t="shared" si="762"/>
        <v>0</v>
      </c>
      <c r="AP1270" s="54">
        <f t="shared" si="762"/>
        <v>0</v>
      </c>
      <c r="AQ1270" s="54">
        <f t="shared" si="762"/>
        <v>0</v>
      </c>
      <c r="AR1270" s="54">
        <f>SUM(K1270:AQ1270)</f>
        <v>0</v>
      </c>
      <c r="AS1270" s="1" t="b">
        <f>SUM(K1269:AQ1269)=AR1269</f>
        <v>1</v>
      </c>
      <c r="AT1270" s="46"/>
      <c r="AU1270" s="46"/>
      <c r="AV1270" s="46"/>
      <c r="AW1270" s="46"/>
      <c r="AX1270" s="46"/>
      <c r="AY1270" s="46"/>
    </row>
    <row r="1271" spans="4:51" ht="15.75" hidden="1">
      <c r="D1271" s="83"/>
      <c r="E1271" s="52" t="s">
        <v>23</v>
      </c>
      <c r="F1271" s="58"/>
      <c r="G1271" s="58"/>
      <c r="H1271" s="58"/>
      <c r="I1271" s="58"/>
      <c r="J1271" s="58"/>
      <c r="K1271" s="53">
        <f aca="true" t="shared" si="763" ref="K1271:AQ1271">ROUND((K1269*K$3/100),1)</f>
        <v>0</v>
      </c>
      <c r="L1271" s="54">
        <f t="shared" si="763"/>
        <v>0</v>
      </c>
      <c r="M1271" s="54"/>
      <c r="N1271" s="54">
        <f t="shared" si="763"/>
        <v>0</v>
      </c>
      <c r="O1271" s="54">
        <f t="shared" si="763"/>
        <v>0</v>
      </c>
      <c r="P1271" s="54">
        <f t="shared" si="763"/>
        <v>0</v>
      </c>
      <c r="Q1271" s="54">
        <f t="shared" si="763"/>
        <v>0</v>
      </c>
      <c r="R1271" s="54">
        <f t="shared" si="763"/>
        <v>0</v>
      </c>
      <c r="S1271" s="54">
        <f t="shared" si="763"/>
        <v>0</v>
      </c>
      <c r="T1271" s="54">
        <f t="shared" si="763"/>
        <v>0</v>
      </c>
      <c r="U1271" s="54">
        <f t="shared" si="763"/>
        <v>0</v>
      </c>
      <c r="V1271" s="54"/>
      <c r="W1271" s="54"/>
      <c r="X1271" s="54">
        <f t="shared" si="763"/>
        <v>0</v>
      </c>
      <c r="Y1271" s="54">
        <f t="shared" si="763"/>
        <v>0</v>
      </c>
      <c r="Z1271" s="54">
        <f t="shared" si="763"/>
        <v>0</v>
      </c>
      <c r="AA1271" s="54">
        <f t="shared" si="763"/>
        <v>0</v>
      </c>
      <c r="AB1271" s="54">
        <f t="shared" si="763"/>
        <v>0</v>
      </c>
      <c r="AC1271" s="54">
        <f t="shared" si="763"/>
        <v>0</v>
      </c>
      <c r="AD1271" s="54">
        <f t="shared" si="763"/>
        <v>0</v>
      </c>
      <c r="AE1271" s="54">
        <f t="shared" si="763"/>
        <v>0</v>
      </c>
      <c r="AF1271" s="54">
        <f t="shared" si="763"/>
        <v>0</v>
      </c>
      <c r="AG1271" s="54">
        <f t="shared" si="763"/>
        <v>0</v>
      </c>
      <c r="AH1271" s="54">
        <f t="shared" si="763"/>
        <v>0</v>
      </c>
      <c r="AI1271" s="54">
        <f t="shared" si="763"/>
        <v>0</v>
      </c>
      <c r="AJ1271" s="54">
        <f t="shared" si="763"/>
        <v>0</v>
      </c>
      <c r="AK1271" s="54">
        <f t="shared" si="763"/>
        <v>0</v>
      </c>
      <c r="AL1271" s="54">
        <f t="shared" si="763"/>
        <v>0</v>
      </c>
      <c r="AM1271" s="54">
        <f t="shared" si="763"/>
        <v>0</v>
      </c>
      <c r="AN1271" s="54">
        <f t="shared" si="763"/>
        <v>0</v>
      </c>
      <c r="AO1271" s="54">
        <f t="shared" si="763"/>
        <v>0</v>
      </c>
      <c r="AP1271" s="54">
        <f t="shared" si="763"/>
        <v>0</v>
      </c>
      <c r="AQ1271" s="54">
        <f t="shared" si="763"/>
        <v>0</v>
      </c>
      <c r="AR1271" s="54">
        <f>SUM(K1271:AQ1271)</f>
        <v>0</v>
      </c>
      <c r="AS1271" s="1"/>
      <c r="AT1271" s="46"/>
      <c r="AU1271" s="46"/>
      <c r="AV1271" s="46"/>
      <c r="AW1271" s="46"/>
      <c r="AX1271" s="46"/>
      <c r="AY1271" s="46"/>
    </row>
    <row r="1272" spans="4:51" ht="15.75" hidden="1">
      <c r="D1272" s="83"/>
      <c r="E1272" s="52" t="s">
        <v>24</v>
      </c>
      <c r="F1272" s="58"/>
      <c r="G1272" s="58"/>
      <c r="H1272" s="58"/>
      <c r="I1272" s="58"/>
      <c r="J1272" s="58"/>
      <c r="K1272" s="53">
        <f aca="true" t="shared" si="764" ref="K1272:AQ1272">ROUND((K1269*K$4/100),1)</f>
        <v>0</v>
      </c>
      <c r="L1272" s="54">
        <f t="shared" si="764"/>
        <v>0</v>
      </c>
      <c r="M1272" s="54"/>
      <c r="N1272" s="54">
        <f t="shared" si="764"/>
        <v>0</v>
      </c>
      <c r="O1272" s="54">
        <f t="shared" si="764"/>
        <v>0</v>
      </c>
      <c r="P1272" s="54">
        <f t="shared" si="764"/>
        <v>0</v>
      </c>
      <c r="Q1272" s="54">
        <f t="shared" si="764"/>
        <v>0</v>
      </c>
      <c r="R1272" s="54">
        <f t="shared" si="764"/>
        <v>0</v>
      </c>
      <c r="S1272" s="54">
        <f t="shared" si="764"/>
        <v>0</v>
      </c>
      <c r="T1272" s="54">
        <f t="shared" si="764"/>
        <v>0</v>
      </c>
      <c r="U1272" s="54">
        <f t="shared" si="764"/>
        <v>0</v>
      </c>
      <c r="V1272" s="54"/>
      <c r="W1272" s="54"/>
      <c r="X1272" s="54">
        <f t="shared" si="764"/>
        <v>0</v>
      </c>
      <c r="Y1272" s="54">
        <f t="shared" si="764"/>
        <v>0</v>
      </c>
      <c r="Z1272" s="54">
        <f t="shared" si="764"/>
        <v>0</v>
      </c>
      <c r="AA1272" s="54">
        <f t="shared" si="764"/>
        <v>0</v>
      </c>
      <c r="AB1272" s="54">
        <f t="shared" si="764"/>
        <v>0</v>
      </c>
      <c r="AC1272" s="54">
        <f t="shared" si="764"/>
        <v>0</v>
      </c>
      <c r="AD1272" s="54">
        <f t="shared" si="764"/>
        <v>0</v>
      </c>
      <c r="AE1272" s="54">
        <f t="shared" si="764"/>
        <v>0</v>
      </c>
      <c r="AF1272" s="54">
        <f t="shared" si="764"/>
        <v>0</v>
      </c>
      <c r="AG1272" s="54">
        <f t="shared" si="764"/>
        <v>0</v>
      </c>
      <c r="AH1272" s="54">
        <f t="shared" si="764"/>
        <v>0</v>
      </c>
      <c r="AI1272" s="54">
        <f t="shared" si="764"/>
        <v>0</v>
      </c>
      <c r="AJ1272" s="54">
        <f t="shared" si="764"/>
        <v>0</v>
      </c>
      <c r="AK1272" s="54">
        <f t="shared" si="764"/>
        <v>0</v>
      </c>
      <c r="AL1272" s="54">
        <f t="shared" si="764"/>
        <v>0</v>
      </c>
      <c r="AM1272" s="54">
        <f t="shared" si="764"/>
        <v>0</v>
      </c>
      <c r="AN1272" s="54">
        <f t="shared" si="764"/>
        <v>0</v>
      </c>
      <c r="AO1272" s="54">
        <f t="shared" si="764"/>
        <v>0</v>
      </c>
      <c r="AP1272" s="54">
        <f t="shared" si="764"/>
        <v>0</v>
      </c>
      <c r="AQ1272" s="54">
        <f t="shared" si="764"/>
        <v>0</v>
      </c>
      <c r="AR1272" s="54">
        <f>SUM(K1272:AQ1272)</f>
        <v>0</v>
      </c>
      <c r="AS1272" s="1"/>
      <c r="AT1272" s="46"/>
      <c r="AU1272" s="46"/>
      <c r="AV1272" s="46"/>
      <c r="AW1272" s="46"/>
      <c r="AX1272" s="46"/>
      <c r="AY1272" s="46"/>
    </row>
    <row r="1273" spans="4:51" ht="15.75" hidden="1">
      <c r="D1273" s="83"/>
      <c r="E1273" s="52" t="s">
        <v>26</v>
      </c>
      <c r="F1273" s="58"/>
      <c r="G1273" s="58"/>
      <c r="H1273" s="58"/>
      <c r="I1273" s="58"/>
      <c r="J1273" s="58"/>
      <c r="K1273" s="53">
        <f aca="true" t="shared" si="765" ref="K1273:AQ1273">K1269-K1270-K1271-K1272</f>
        <v>0</v>
      </c>
      <c r="L1273" s="54">
        <f t="shared" si="765"/>
        <v>0</v>
      </c>
      <c r="M1273" s="54"/>
      <c r="N1273" s="54">
        <f t="shared" si="765"/>
        <v>0</v>
      </c>
      <c r="O1273" s="54">
        <f t="shared" si="765"/>
        <v>0</v>
      </c>
      <c r="P1273" s="54">
        <f t="shared" si="765"/>
        <v>0</v>
      </c>
      <c r="Q1273" s="54">
        <f t="shared" si="765"/>
        <v>0</v>
      </c>
      <c r="R1273" s="54">
        <f t="shared" si="765"/>
        <v>0</v>
      </c>
      <c r="S1273" s="54">
        <f t="shared" si="765"/>
        <v>0</v>
      </c>
      <c r="T1273" s="54">
        <f t="shared" si="765"/>
        <v>0</v>
      </c>
      <c r="U1273" s="54">
        <f t="shared" si="765"/>
        <v>0</v>
      </c>
      <c r="V1273" s="54"/>
      <c r="W1273" s="54"/>
      <c r="X1273" s="54">
        <f t="shared" si="765"/>
        <v>0</v>
      </c>
      <c r="Y1273" s="54">
        <f t="shared" si="765"/>
        <v>0</v>
      </c>
      <c r="Z1273" s="54">
        <f t="shared" si="765"/>
        <v>0</v>
      </c>
      <c r="AA1273" s="54">
        <f t="shared" si="765"/>
        <v>0</v>
      </c>
      <c r="AB1273" s="54">
        <f t="shared" si="765"/>
        <v>0</v>
      </c>
      <c r="AC1273" s="54">
        <f t="shared" si="765"/>
        <v>0</v>
      </c>
      <c r="AD1273" s="54">
        <f t="shared" si="765"/>
        <v>0</v>
      </c>
      <c r="AE1273" s="54">
        <f t="shared" si="765"/>
        <v>0</v>
      </c>
      <c r="AF1273" s="54">
        <f t="shared" si="765"/>
        <v>0</v>
      </c>
      <c r="AG1273" s="54">
        <f t="shared" si="765"/>
        <v>0</v>
      </c>
      <c r="AH1273" s="54">
        <f t="shared" si="765"/>
        <v>0</v>
      </c>
      <c r="AI1273" s="54">
        <f t="shared" si="765"/>
        <v>0</v>
      </c>
      <c r="AJ1273" s="54">
        <f t="shared" si="765"/>
        <v>0</v>
      </c>
      <c r="AK1273" s="54">
        <f t="shared" si="765"/>
        <v>0</v>
      </c>
      <c r="AL1273" s="54">
        <f t="shared" si="765"/>
        <v>0</v>
      </c>
      <c r="AM1273" s="54">
        <f t="shared" si="765"/>
        <v>0</v>
      </c>
      <c r="AN1273" s="54">
        <f t="shared" si="765"/>
        <v>0</v>
      </c>
      <c r="AO1273" s="54">
        <f t="shared" si="765"/>
        <v>0</v>
      </c>
      <c r="AP1273" s="54">
        <f t="shared" si="765"/>
        <v>0</v>
      </c>
      <c r="AQ1273" s="54">
        <f t="shared" si="765"/>
        <v>0</v>
      </c>
      <c r="AR1273" s="54">
        <f>SUM(K1273:AQ1273)</f>
        <v>0</v>
      </c>
      <c r="AS1273" s="1"/>
      <c r="AT1273" s="46"/>
      <c r="AU1273" s="46"/>
      <c r="AV1273" s="46"/>
      <c r="AW1273" s="46"/>
      <c r="AX1273" s="46"/>
      <c r="AY1273" s="46"/>
    </row>
    <row r="1274" spans="4:51" ht="15.75" hidden="1">
      <c r="D1274" s="82"/>
      <c r="E1274" s="49"/>
      <c r="F1274" s="58"/>
      <c r="G1274" s="58"/>
      <c r="H1274" s="58"/>
      <c r="I1274" s="58"/>
      <c r="J1274" s="58"/>
      <c r="K1274" s="55"/>
      <c r="L1274" s="56"/>
      <c r="M1274" s="56"/>
      <c r="N1274" s="56"/>
      <c r="O1274" s="56"/>
      <c r="P1274" s="56"/>
      <c r="Q1274" s="56"/>
      <c r="R1274" s="56"/>
      <c r="S1274" s="56"/>
      <c r="T1274" s="56"/>
      <c r="U1274" s="56"/>
      <c r="V1274" s="56"/>
      <c r="W1274" s="56"/>
      <c r="X1274" s="56"/>
      <c r="Y1274" s="56"/>
      <c r="Z1274" s="56"/>
      <c r="AA1274" s="56"/>
      <c r="AB1274" s="56"/>
      <c r="AC1274" s="56"/>
      <c r="AD1274" s="56"/>
      <c r="AE1274" s="56"/>
      <c r="AF1274" s="56"/>
      <c r="AG1274" s="56"/>
      <c r="AH1274" s="56"/>
      <c r="AI1274" s="56"/>
      <c r="AJ1274" s="56"/>
      <c r="AK1274" s="56"/>
      <c r="AL1274" s="56"/>
      <c r="AM1274" s="56"/>
      <c r="AN1274" s="56"/>
      <c r="AO1274" s="56"/>
      <c r="AP1274" s="56"/>
      <c r="AQ1274" s="56"/>
      <c r="AR1274" s="56"/>
      <c r="AT1274" s="46"/>
      <c r="AU1274" s="46"/>
      <c r="AV1274" s="46"/>
      <c r="AW1274" s="46"/>
      <c r="AX1274" s="46"/>
      <c r="AY1274" s="46"/>
    </row>
    <row r="1275" spans="4:51" ht="15.75" hidden="1">
      <c r="D1275" s="82"/>
      <c r="E1275" s="49"/>
      <c r="F1275" s="58"/>
      <c r="G1275" s="58"/>
      <c r="H1275" s="58"/>
      <c r="I1275" s="58"/>
      <c r="J1275" s="58"/>
      <c r="K1275" s="55"/>
      <c r="L1275" s="56"/>
      <c r="M1275" s="56"/>
      <c r="N1275" s="56"/>
      <c r="O1275" s="56"/>
      <c r="P1275" s="56"/>
      <c r="Q1275" s="56"/>
      <c r="R1275" s="56"/>
      <c r="S1275" s="56"/>
      <c r="T1275" s="56"/>
      <c r="U1275" s="56"/>
      <c r="V1275" s="56"/>
      <c r="W1275" s="56"/>
      <c r="X1275" s="56"/>
      <c r="Y1275" s="56"/>
      <c r="Z1275" s="56"/>
      <c r="AA1275" s="56"/>
      <c r="AB1275" s="56"/>
      <c r="AC1275" s="56"/>
      <c r="AD1275" s="56"/>
      <c r="AE1275" s="56"/>
      <c r="AF1275" s="56"/>
      <c r="AG1275" s="56"/>
      <c r="AH1275" s="56"/>
      <c r="AI1275" s="56"/>
      <c r="AJ1275" s="56"/>
      <c r="AK1275" s="56"/>
      <c r="AL1275" s="56"/>
      <c r="AM1275" s="56"/>
      <c r="AN1275" s="56"/>
      <c r="AO1275" s="56"/>
      <c r="AP1275" s="56"/>
      <c r="AQ1275" s="56"/>
      <c r="AR1275" s="56"/>
      <c r="AT1275" s="46"/>
      <c r="AU1275" s="46"/>
      <c r="AV1275" s="46"/>
      <c r="AW1275" s="46"/>
      <c r="AX1275" s="46"/>
      <c r="AY1275" s="46"/>
    </row>
    <row r="1276" spans="4:51" s="2" customFormat="1" ht="15.75" hidden="1">
      <c r="D1276" s="67"/>
      <c r="E1276" s="48"/>
      <c r="F1276" s="49"/>
      <c r="G1276" s="49"/>
      <c r="H1276" s="49"/>
      <c r="I1276" s="49"/>
      <c r="J1276" s="49"/>
      <c r="K1276" s="50">
        <v>0</v>
      </c>
      <c r="L1276" s="49">
        <v>0</v>
      </c>
      <c r="M1276" s="49"/>
      <c r="N1276" s="49">
        <v>0</v>
      </c>
      <c r="O1276" s="49">
        <v>0</v>
      </c>
      <c r="P1276" s="49">
        <v>0</v>
      </c>
      <c r="Q1276" s="49">
        <v>0</v>
      </c>
      <c r="R1276" s="49">
        <v>0</v>
      </c>
      <c r="S1276" s="49">
        <v>0</v>
      </c>
      <c r="T1276" s="49">
        <v>0</v>
      </c>
      <c r="U1276" s="49">
        <v>0</v>
      </c>
      <c r="V1276" s="49"/>
      <c r="W1276" s="49"/>
      <c r="X1276" s="49">
        <v>0</v>
      </c>
      <c r="Y1276" s="49">
        <v>0</v>
      </c>
      <c r="Z1276" s="49">
        <v>0</v>
      </c>
      <c r="AA1276" s="49">
        <v>0</v>
      </c>
      <c r="AB1276" s="49">
        <v>0</v>
      </c>
      <c r="AC1276" s="49">
        <v>0</v>
      </c>
      <c r="AD1276" s="49">
        <v>0</v>
      </c>
      <c r="AE1276" s="49">
        <v>0</v>
      </c>
      <c r="AF1276" s="49">
        <v>0</v>
      </c>
      <c r="AG1276" s="49">
        <v>0</v>
      </c>
      <c r="AH1276" s="49">
        <v>0</v>
      </c>
      <c r="AI1276" s="49">
        <v>0</v>
      </c>
      <c r="AJ1276" s="49">
        <v>0</v>
      </c>
      <c r="AK1276" s="49">
        <v>0</v>
      </c>
      <c r="AL1276" s="49">
        <v>0</v>
      </c>
      <c r="AM1276" s="49">
        <v>0</v>
      </c>
      <c r="AN1276" s="49">
        <v>0</v>
      </c>
      <c r="AO1276" s="49">
        <v>0</v>
      </c>
      <c r="AP1276" s="49">
        <v>0</v>
      </c>
      <c r="AQ1276" s="49">
        <v>0</v>
      </c>
      <c r="AR1276" s="49">
        <f>AQ1276+AP1276+AO1276+AN1276+AM1276+AL1276+AK1276+AJ1276+AI1276+AH1276+AG1276+AF1276+AE1276+AD1276+AC1276+AB1276+AA1276+Z1276+Y1276+X1276+U1276+T1276+S1276+R1276+Q1276+P1276+O1276+N1276+L1276+K1276</f>
        <v>0</v>
      </c>
      <c r="AS1276" s="1"/>
      <c r="AT1276" s="46"/>
      <c r="AU1276" s="46"/>
      <c r="AV1276" s="46"/>
      <c r="AW1276" s="46"/>
      <c r="AX1276" s="46"/>
      <c r="AY1276" s="46"/>
    </row>
    <row r="1277" spans="4:51" ht="15.75" hidden="1">
      <c r="D1277" s="83"/>
      <c r="E1277" s="52" t="s">
        <v>22</v>
      </c>
      <c r="F1277" s="58"/>
      <c r="G1277" s="58"/>
      <c r="H1277" s="58"/>
      <c r="I1277" s="58"/>
      <c r="J1277" s="58"/>
      <c r="K1277" s="53">
        <f aca="true" t="shared" si="766" ref="K1277:AQ1277">ROUND((K1276*K$2/100),1)</f>
        <v>0</v>
      </c>
      <c r="L1277" s="54">
        <f t="shared" si="766"/>
        <v>0</v>
      </c>
      <c r="M1277" s="54"/>
      <c r="N1277" s="54">
        <f t="shared" si="766"/>
        <v>0</v>
      </c>
      <c r="O1277" s="54">
        <f t="shared" si="766"/>
        <v>0</v>
      </c>
      <c r="P1277" s="54">
        <f t="shared" si="766"/>
        <v>0</v>
      </c>
      <c r="Q1277" s="54">
        <f t="shared" si="766"/>
        <v>0</v>
      </c>
      <c r="R1277" s="54">
        <f t="shared" si="766"/>
        <v>0</v>
      </c>
      <c r="S1277" s="54">
        <f t="shared" si="766"/>
        <v>0</v>
      </c>
      <c r="T1277" s="54">
        <f t="shared" si="766"/>
        <v>0</v>
      </c>
      <c r="U1277" s="54">
        <f t="shared" si="766"/>
        <v>0</v>
      </c>
      <c r="V1277" s="54"/>
      <c r="W1277" s="54"/>
      <c r="X1277" s="54">
        <f t="shared" si="766"/>
        <v>0</v>
      </c>
      <c r="Y1277" s="54">
        <f t="shared" si="766"/>
        <v>0</v>
      </c>
      <c r="Z1277" s="54">
        <f t="shared" si="766"/>
        <v>0</v>
      </c>
      <c r="AA1277" s="54">
        <f t="shared" si="766"/>
        <v>0</v>
      </c>
      <c r="AB1277" s="54">
        <f t="shared" si="766"/>
        <v>0</v>
      </c>
      <c r="AC1277" s="54">
        <f t="shared" si="766"/>
        <v>0</v>
      </c>
      <c r="AD1277" s="54">
        <f t="shared" si="766"/>
        <v>0</v>
      </c>
      <c r="AE1277" s="54">
        <f t="shared" si="766"/>
        <v>0</v>
      </c>
      <c r="AF1277" s="54">
        <f t="shared" si="766"/>
        <v>0</v>
      </c>
      <c r="AG1277" s="54">
        <f t="shared" si="766"/>
        <v>0</v>
      </c>
      <c r="AH1277" s="54">
        <f t="shared" si="766"/>
        <v>0</v>
      </c>
      <c r="AI1277" s="54">
        <f t="shared" si="766"/>
        <v>0</v>
      </c>
      <c r="AJ1277" s="54">
        <f t="shared" si="766"/>
        <v>0</v>
      </c>
      <c r="AK1277" s="54">
        <f t="shared" si="766"/>
        <v>0</v>
      </c>
      <c r="AL1277" s="54">
        <f t="shared" si="766"/>
        <v>0</v>
      </c>
      <c r="AM1277" s="54">
        <f t="shared" si="766"/>
        <v>0</v>
      </c>
      <c r="AN1277" s="54">
        <f t="shared" si="766"/>
        <v>0</v>
      </c>
      <c r="AO1277" s="54">
        <f t="shared" si="766"/>
        <v>0</v>
      </c>
      <c r="AP1277" s="54">
        <f t="shared" si="766"/>
        <v>0</v>
      </c>
      <c r="AQ1277" s="54">
        <f t="shared" si="766"/>
        <v>0</v>
      </c>
      <c r="AR1277" s="54">
        <f>SUM(K1277:AQ1277)</f>
        <v>0</v>
      </c>
      <c r="AS1277" s="1" t="b">
        <f>SUM(K1276:AQ1276)=AR1276</f>
        <v>1</v>
      </c>
      <c r="AT1277" s="46"/>
      <c r="AU1277" s="46"/>
      <c r="AV1277" s="46"/>
      <c r="AW1277" s="46"/>
      <c r="AX1277" s="46"/>
      <c r="AY1277" s="46"/>
    </row>
    <row r="1278" spans="4:51" ht="15.75" hidden="1">
      <c r="D1278" s="83"/>
      <c r="E1278" s="52" t="s">
        <v>23</v>
      </c>
      <c r="F1278" s="58"/>
      <c r="G1278" s="58"/>
      <c r="H1278" s="58"/>
      <c r="I1278" s="58"/>
      <c r="J1278" s="58"/>
      <c r="K1278" s="53">
        <f aca="true" t="shared" si="767" ref="K1278:AQ1278">ROUND((K1276*K$3/100),1)</f>
        <v>0</v>
      </c>
      <c r="L1278" s="54">
        <f t="shared" si="767"/>
        <v>0</v>
      </c>
      <c r="M1278" s="54"/>
      <c r="N1278" s="54">
        <f t="shared" si="767"/>
        <v>0</v>
      </c>
      <c r="O1278" s="54">
        <f t="shared" si="767"/>
        <v>0</v>
      </c>
      <c r="P1278" s="54">
        <f t="shared" si="767"/>
        <v>0</v>
      </c>
      <c r="Q1278" s="54">
        <f t="shared" si="767"/>
        <v>0</v>
      </c>
      <c r="R1278" s="54">
        <f t="shared" si="767"/>
        <v>0</v>
      </c>
      <c r="S1278" s="54">
        <f t="shared" si="767"/>
        <v>0</v>
      </c>
      <c r="T1278" s="54">
        <f t="shared" si="767"/>
        <v>0</v>
      </c>
      <c r="U1278" s="54">
        <f t="shared" si="767"/>
        <v>0</v>
      </c>
      <c r="V1278" s="54"/>
      <c r="W1278" s="54"/>
      <c r="X1278" s="54">
        <f t="shared" si="767"/>
        <v>0</v>
      </c>
      <c r="Y1278" s="54">
        <f t="shared" si="767"/>
        <v>0</v>
      </c>
      <c r="Z1278" s="54">
        <f t="shared" si="767"/>
        <v>0</v>
      </c>
      <c r="AA1278" s="54">
        <f t="shared" si="767"/>
        <v>0</v>
      </c>
      <c r="AB1278" s="54">
        <f t="shared" si="767"/>
        <v>0</v>
      </c>
      <c r="AC1278" s="54">
        <f t="shared" si="767"/>
        <v>0</v>
      </c>
      <c r="AD1278" s="54">
        <f t="shared" si="767"/>
        <v>0</v>
      </c>
      <c r="AE1278" s="54">
        <f t="shared" si="767"/>
        <v>0</v>
      </c>
      <c r="AF1278" s="54">
        <f t="shared" si="767"/>
        <v>0</v>
      </c>
      <c r="AG1278" s="54">
        <f t="shared" si="767"/>
        <v>0</v>
      </c>
      <c r="AH1278" s="54">
        <f t="shared" si="767"/>
        <v>0</v>
      </c>
      <c r="AI1278" s="54">
        <f t="shared" si="767"/>
        <v>0</v>
      </c>
      <c r="AJ1278" s="54">
        <f t="shared" si="767"/>
        <v>0</v>
      </c>
      <c r="AK1278" s="54">
        <f t="shared" si="767"/>
        <v>0</v>
      </c>
      <c r="AL1278" s="54">
        <f t="shared" si="767"/>
        <v>0</v>
      </c>
      <c r="AM1278" s="54">
        <f t="shared" si="767"/>
        <v>0</v>
      </c>
      <c r="AN1278" s="54">
        <f t="shared" si="767"/>
        <v>0</v>
      </c>
      <c r="AO1278" s="54">
        <f t="shared" si="767"/>
        <v>0</v>
      </c>
      <c r="AP1278" s="54">
        <f t="shared" si="767"/>
        <v>0</v>
      </c>
      <c r="AQ1278" s="54">
        <f t="shared" si="767"/>
        <v>0</v>
      </c>
      <c r="AR1278" s="54">
        <f>SUM(K1278:AQ1278)</f>
        <v>0</v>
      </c>
      <c r="AS1278" s="1"/>
      <c r="AT1278" s="46"/>
      <c r="AU1278" s="46"/>
      <c r="AV1278" s="46"/>
      <c r="AW1278" s="46"/>
      <c r="AX1278" s="46"/>
      <c r="AY1278" s="46"/>
    </row>
    <row r="1279" spans="4:51" ht="15.75" hidden="1">
      <c r="D1279" s="83"/>
      <c r="E1279" s="52" t="s">
        <v>24</v>
      </c>
      <c r="F1279" s="58"/>
      <c r="G1279" s="58"/>
      <c r="H1279" s="58"/>
      <c r="I1279" s="58"/>
      <c r="J1279" s="58"/>
      <c r="K1279" s="53">
        <f aca="true" t="shared" si="768" ref="K1279:AQ1279">ROUND((K1276*K$4/100),1)</f>
        <v>0</v>
      </c>
      <c r="L1279" s="54">
        <f t="shared" si="768"/>
        <v>0</v>
      </c>
      <c r="M1279" s="54"/>
      <c r="N1279" s="54">
        <f t="shared" si="768"/>
        <v>0</v>
      </c>
      <c r="O1279" s="54">
        <f t="shared" si="768"/>
        <v>0</v>
      </c>
      <c r="P1279" s="54">
        <f t="shared" si="768"/>
        <v>0</v>
      </c>
      <c r="Q1279" s="54">
        <f t="shared" si="768"/>
        <v>0</v>
      </c>
      <c r="R1279" s="54">
        <f t="shared" si="768"/>
        <v>0</v>
      </c>
      <c r="S1279" s="54">
        <f t="shared" si="768"/>
        <v>0</v>
      </c>
      <c r="T1279" s="54">
        <f t="shared" si="768"/>
        <v>0</v>
      </c>
      <c r="U1279" s="54">
        <f t="shared" si="768"/>
        <v>0</v>
      </c>
      <c r="V1279" s="54"/>
      <c r="W1279" s="54"/>
      <c r="X1279" s="54">
        <f t="shared" si="768"/>
        <v>0</v>
      </c>
      <c r="Y1279" s="54">
        <f t="shared" si="768"/>
        <v>0</v>
      </c>
      <c r="Z1279" s="54">
        <f t="shared" si="768"/>
        <v>0</v>
      </c>
      <c r="AA1279" s="54">
        <f t="shared" si="768"/>
        <v>0</v>
      </c>
      <c r="AB1279" s="54">
        <f t="shared" si="768"/>
        <v>0</v>
      </c>
      <c r="AC1279" s="54">
        <f t="shared" si="768"/>
        <v>0</v>
      </c>
      <c r="AD1279" s="54">
        <f t="shared" si="768"/>
        <v>0</v>
      </c>
      <c r="AE1279" s="54">
        <f t="shared" si="768"/>
        <v>0</v>
      </c>
      <c r="AF1279" s="54">
        <f t="shared" si="768"/>
        <v>0</v>
      </c>
      <c r="AG1279" s="54">
        <f t="shared" si="768"/>
        <v>0</v>
      </c>
      <c r="AH1279" s="54">
        <f t="shared" si="768"/>
        <v>0</v>
      </c>
      <c r="AI1279" s="54">
        <f t="shared" si="768"/>
        <v>0</v>
      </c>
      <c r="AJ1279" s="54">
        <f t="shared" si="768"/>
        <v>0</v>
      </c>
      <c r="AK1279" s="54">
        <f t="shared" si="768"/>
        <v>0</v>
      </c>
      <c r="AL1279" s="54">
        <f t="shared" si="768"/>
        <v>0</v>
      </c>
      <c r="AM1279" s="54">
        <f t="shared" si="768"/>
        <v>0</v>
      </c>
      <c r="AN1279" s="54">
        <f t="shared" si="768"/>
        <v>0</v>
      </c>
      <c r="AO1279" s="54">
        <f t="shared" si="768"/>
        <v>0</v>
      </c>
      <c r="AP1279" s="54">
        <f t="shared" si="768"/>
        <v>0</v>
      </c>
      <c r="AQ1279" s="54">
        <f t="shared" si="768"/>
        <v>0</v>
      </c>
      <c r="AR1279" s="54">
        <f>SUM(K1279:AQ1279)</f>
        <v>0</v>
      </c>
      <c r="AS1279" s="1"/>
      <c r="AT1279" s="46"/>
      <c r="AU1279" s="46"/>
      <c r="AV1279" s="46"/>
      <c r="AW1279" s="46"/>
      <c r="AX1279" s="46"/>
      <c r="AY1279" s="46"/>
    </row>
    <row r="1280" spans="4:51" ht="15.75" hidden="1">
      <c r="D1280" s="83"/>
      <c r="E1280" s="52" t="s">
        <v>26</v>
      </c>
      <c r="F1280" s="58"/>
      <c r="G1280" s="58"/>
      <c r="H1280" s="58"/>
      <c r="I1280" s="58"/>
      <c r="J1280" s="58"/>
      <c r="K1280" s="53">
        <f aca="true" t="shared" si="769" ref="K1280:AQ1280">K1276-K1277-K1278-K1279</f>
        <v>0</v>
      </c>
      <c r="L1280" s="54">
        <f t="shared" si="769"/>
        <v>0</v>
      </c>
      <c r="M1280" s="54"/>
      <c r="N1280" s="54">
        <f t="shared" si="769"/>
        <v>0</v>
      </c>
      <c r="O1280" s="54">
        <f t="shared" si="769"/>
        <v>0</v>
      </c>
      <c r="P1280" s="54">
        <f t="shared" si="769"/>
        <v>0</v>
      </c>
      <c r="Q1280" s="54">
        <f t="shared" si="769"/>
        <v>0</v>
      </c>
      <c r="R1280" s="54">
        <f t="shared" si="769"/>
        <v>0</v>
      </c>
      <c r="S1280" s="54">
        <f t="shared" si="769"/>
        <v>0</v>
      </c>
      <c r="T1280" s="54">
        <f t="shared" si="769"/>
        <v>0</v>
      </c>
      <c r="U1280" s="54">
        <f t="shared" si="769"/>
        <v>0</v>
      </c>
      <c r="V1280" s="54"/>
      <c r="W1280" s="54"/>
      <c r="X1280" s="54">
        <f t="shared" si="769"/>
        <v>0</v>
      </c>
      <c r="Y1280" s="54">
        <f t="shared" si="769"/>
        <v>0</v>
      </c>
      <c r="Z1280" s="54">
        <f t="shared" si="769"/>
        <v>0</v>
      </c>
      <c r="AA1280" s="54">
        <f t="shared" si="769"/>
        <v>0</v>
      </c>
      <c r="AB1280" s="54">
        <f t="shared" si="769"/>
        <v>0</v>
      </c>
      <c r="AC1280" s="54">
        <f t="shared" si="769"/>
        <v>0</v>
      </c>
      <c r="AD1280" s="54">
        <f t="shared" si="769"/>
        <v>0</v>
      </c>
      <c r="AE1280" s="54">
        <f t="shared" si="769"/>
        <v>0</v>
      </c>
      <c r="AF1280" s="54">
        <f t="shared" si="769"/>
        <v>0</v>
      </c>
      <c r="AG1280" s="54">
        <f t="shared" si="769"/>
        <v>0</v>
      </c>
      <c r="AH1280" s="54">
        <f t="shared" si="769"/>
        <v>0</v>
      </c>
      <c r="AI1280" s="54">
        <f t="shared" si="769"/>
        <v>0</v>
      </c>
      <c r="AJ1280" s="54">
        <f t="shared" si="769"/>
        <v>0</v>
      </c>
      <c r="AK1280" s="54">
        <f t="shared" si="769"/>
        <v>0</v>
      </c>
      <c r="AL1280" s="54">
        <f t="shared" si="769"/>
        <v>0</v>
      </c>
      <c r="AM1280" s="54">
        <f t="shared" si="769"/>
        <v>0</v>
      </c>
      <c r="AN1280" s="54">
        <f t="shared" si="769"/>
        <v>0</v>
      </c>
      <c r="AO1280" s="54">
        <f t="shared" si="769"/>
        <v>0</v>
      </c>
      <c r="AP1280" s="54">
        <f t="shared" si="769"/>
        <v>0</v>
      </c>
      <c r="AQ1280" s="54">
        <f t="shared" si="769"/>
        <v>0</v>
      </c>
      <c r="AR1280" s="54">
        <f>SUM(K1280:AQ1280)</f>
        <v>0</v>
      </c>
      <c r="AS1280" s="1"/>
      <c r="AT1280" s="46"/>
      <c r="AU1280" s="46"/>
      <c r="AV1280" s="46"/>
      <c r="AW1280" s="46"/>
      <c r="AX1280" s="46"/>
      <c r="AY1280" s="46"/>
    </row>
    <row r="1281" spans="4:51" ht="15.75" hidden="1">
      <c r="D1281" s="82"/>
      <c r="E1281" s="49"/>
      <c r="F1281" s="58"/>
      <c r="G1281" s="58"/>
      <c r="H1281" s="58"/>
      <c r="I1281" s="58"/>
      <c r="J1281" s="58"/>
      <c r="K1281" s="55"/>
      <c r="L1281" s="56"/>
      <c r="M1281" s="56"/>
      <c r="N1281" s="56"/>
      <c r="O1281" s="56"/>
      <c r="P1281" s="56"/>
      <c r="Q1281" s="56"/>
      <c r="R1281" s="56"/>
      <c r="S1281" s="56"/>
      <c r="T1281" s="56"/>
      <c r="U1281" s="56"/>
      <c r="V1281" s="56"/>
      <c r="W1281" s="56"/>
      <c r="X1281" s="56"/>
      <c r="Y1281" s="56"/>
      <c r="Z1281" s="56"/>
      <c r="AA1281" s="56"/>
      <c r="AB1281" s="56"/>
      <c r="AC1281" s="56"/>
      <c r="AD1281" s="56"/>
      <c r="AE1281" s="56"/>
      <c r="AF1281" s="56"/>
      <c r="AG1281" s="56"/>
      <c r="AH1281" s="56"/>
      <c r="AI1281" s="56"/>
      <c r="AJ1281" s="56"/>
      <c r="AK1281" s="56"/>
      <c r="AL1281" s="56"/>
      <c r="AM1281" s="56"/>
      <c r="AN1281" s="56"/>
      <c r="AO1281" s="56"/>
      <c r="AP1281" s="56"/>
      <c r="AQ1281" s="56"/>
      <c r="AR1281" s="56"/>
      <c r="AT1281" s="46"/>
      <c r="AU1281" s="46"/>
      <c r="AV1281" s="46"/>
      <c r="AW1281" s="46"/>
      <c r="AX1281" s="46"/>
      <c r="AY1281" s="46"/>
    </row>
    <row r="1282" spans="4:51" ht="15.75" hidden="1">
      <c r="D1282" s="82"/>
      <c r="E1282" s="49"/>
      <c r="F1282" s="58"/>
      <c r="G1282" s="58"/>
      <c r="H1282" s="58"/>
      <c r="I1282" s="58"/>
      <c r="J1282" s="58"/>
      <c r="K1282" s="55"/>
      <c r="L1282" s="56"/>
      <c r="M1282" s="56"/>
      <c r="N1282" s="56"/>
      <c r="O1282" s="56"/>
      <c r="P1282" s="56"/>
      <c r="Q1282" s="56"/>
      <c r="R1282" s="56"/>
      <c r="S1282" s="56"/>
      <c r="T1282" s="56"/>
      <c r="U1282" s="56"/>
      <c r="V1282" s="56"/>
      <c r="W1282" s="56"/>
      <c r="X1282" s="56"/>
      <c r="Y1282" s="56"/>
      <c r="Z1282" s="56"/>
      <c r="AA1282" s="56"/>
      <c r="AB1282" s="56"/>
      <c r="AC1282" s="56"/>
      <c r="AD1282" s="56"/>
      <c r="AE1282" s="56"/>
      <c r="AF1282" s="56"/>
      <c r="AG1282" s="56"/>
      <c r="AH1282" s="56"/>
      <c r="AI1282" s="56"/>
      <c r="AJ1282" s="56"/>
      <c r="AK1282" s="56"/>
      <c r="AL1282" s="56"/>
      <c r="AM1282" s="56"/>
      <c r="AN1282" s="56"/>
      <c r="AO1282" s="56"/>
      <c r="AP1282" s="56"/>
      <c r="AQ1282" s="56"/>
      <c r="AR1282" s="56"/>
      <c r="AT1282" s="46"/>
      <c r="AU1282" s="46"/>
      <c r="AV1282" s="46"/>
      <c r="AW1282" s="46"/>
      <c r="AX1282" s="46"/>
      <c r="AY1282" s="46"/>
    </row>
    <row r="1283" spans="4:51" s="2" customFormat="1" ht="15.75" hidden="1">
      <c r="D1283" s="67"/>
      <c r="E1283" s="48"/>
      <c r="F1283" s="49"/>
      <c r="G1283" s="49"/>
      <c r="H1283" s="49"/>
      <c r="I1283" s="49"/>
      <c r="J1283" s="49"/>
      <c r="K1283" s="50">
        <v>0</v>
      </c>
      <c r="L1283" s="49">
        <v>0</v>
      </c>
      <c r="M1283" s="49"/>
      <c r="N1283" s="49">
        <v>0</v>
      </c>
      <c r="O1283" s="49">
        <v>0</v>
      </c>
      <c r="P1283" s="49">
        <v>0</v>
      </c>
      <c r="Q1283" s="49">
        <v>0</v>
      </c>
      <c r="R1283" s="49">
        <v>0</v>
      </c>
      <c r="S1283" s="49">
        <v>0</v>
      </c>
      <c r="T1283" s="49">
        <v>0</v>
      </c>
      <c r="U1283" s="49">
        <v>0</v>
      </c>
      <c r="V1283" s="49"/>
      <c r="W1283" s="49"/>
      <c r="X1283" s="49">
        <v>0</v>
      </c>
      <c r="Y1283" s="49">
        <v>0</v>
      </c>
      <c r="Z1283" s="49">
        <v>0</v>
      </c>
      <c r="AA1283" s="49">
        <v>0</v>
      </c>
      <c r="AB1283" s="49">
        <v>0</v>
      </c>
      <c r="AC1283" s="49">
        <v>0</v>
      </c>
      <c r="AD1283" s="49">
        <v>0</v>
      </c>
      <c r="AE1283" s="49">
        <v>0</v>
      </c>
      <c r="AF1283" s="49">
        <v>0</v>
      </c>
      <c r="AG1283" s="49">
        <v>0</v>
      </c>
      <c r="AH1283" s="49">
        <v>0</v>
      </c>
      <c r="AI1283" s="49">
        <v>0</v>
      </c>
      <c r="AJ1283" s="49">
        <v>0</v>
      </c>
      <c r="AK1283" s="49">
        <v>0</v>
      </c>
      <c r="AL1283" s="49">
        <v>0</v>
      </c>
      <c r="AM1283" s="49">
        <v>0</v>
      </c>
      <c r="AN1283" s="49">
        <v>0</v>
      </c>
      <c r="AO1283" s="49">
        <v>0</v>
      </c>
      <c r="AP1283" s="49">
        <v>0</v>
      </c>
      <c r="AQ1283" s="49">
        <v>0</v>
      </c>
      <c r="AR1283" s="49">
        <f>AQ1283+AP1283+AO1283+AN1283+AM1283+AL1283+AK1283+AJ1283+AI1283+AH1283+AG1283+AF1283+AE1283+AD1283+AC1283+AB1283+AA1283+Z1283+Y1283+X1283+U1283+T1283+S1283+R1283+Q1283+P1283+O1283+N1283+L1283+K1283</f>
        <v>0</v>
      </c>
      <c r="AS1283" s="1"/>
      <c r="AT1283" s="46"/>
      <c r="AU1283" s="46"/>
      <c r="AV1283" s="46"/>
      <c r="AW1283" s="46"/>
      <c r="AX1283" s="46"/>
      <c r="AY1283" s="46"/>
    </row>
    <row r="1284" spans="4:51" ht="15.75" hidden="1">
      <c r="D1284" s="83"/>
      <c r="E1284" s="52" t="s">
        <v>22</v>
      </c>
      <c r="F1284" s="58"/>
      <c r="G1284" s="58"/>
      <c r="H1284" s="58"/>
      <c r="I1284" s="58"/>
      <c r="J1284" s="58"/>
      <c r="K1284" s="53">
        <f aca="true" t="shared" si="770" ref="K1284:AQ1284">ROUND((K1283*K$2/100),1)</f>
        <v>0</v>
      </c>
      <c r="L1284" s="54">
        <f t="shared" si="770"/>
        <v>0</v>
      </c>
      <c r="M1284" s="54"/>
      <c r="N1284" s="54">
        <f t="shared" si="770"/>
        <v>0</v>
      </c>
      <c r="O1284" s="54">
        <f t="shared" si="770"/>
        <v>0</v>
      </c>
      <c r="P1284" s="54">
        <f t="shared" si="770"/>
        <v>0</v>
      </c>
      <c r="Q1284" s="54">
        <f t="shared" si="770"/>
        <v>0</v>
      </c>
      <c r="R1284" s="54">
        <f t="shared" si="770"/>
        <v>0</v>
      </c>
      <c r="S1284" s="54">
        <f t="shared" si="770"/>
        <v>0</v>
      </c>
      <c r="T1284" s="54">
        <f t="shared" si="770"/>
        <v>0</v>
      </c>
      <c r="U1284" s="54">
        <f t="shared" si="770"/>
        <v>0</v>
      </c>
      <c r="V1284" s="54"/>
      <c r="W1284" s="54"/>
      <c r="X1284" s="54">
        <f t="shared" si="770"/>
        <v>0</v>
      </c>
      <c r="Y1284" s="54">
        <f t="shared" si="770"/>
        <v>0</v>
      </c>
      <c r="Z1284" s="54">
        <f t="shared" si="770"/>
        <v>0</v>
      </c>
      <c r="AA1284" s="54">
        <f t="shared" si="770"/>
        <v>0</v>
      </c>
      <c r="AB1284" s="54">
        <f t="shared" si="770"/>
        <v>0</v>
      </c>
      <c r="AC1284" s="54">
        <f t="shared" si="770"/>
        <v>0</v>
      </c>
      <c r="AD1284" s="54">
        <f t="shared" si="770"/>
        <v>0</v>
      </c>
      <c r="AE1284" s="54">
        <f t="shared" si="770"/>
        <v>0</v>
      </c>
      <c r="AF1284" s="54">
        <f t="shared" si="770"/>
        <v>0</v>
      </c>
      <c r="AG1284" s="54">
        <f t="shared" si="770"/>
        <v>0</v>
      </c>
      <c r="AH1284" s="54">
        <f t="shared" si="770"/>
        <v>0</v>
      </c>
      <c r="AI1284" s="54">
        <f t="shared" si="770"/>
        <v>0</v>
      </c>
      <c r="AJ1284" s="54">
        <f t="shared" si="770"/>
        <v>0</v>
      </c>
      <c r="AK1284" s="54">
        <f t="shared" si="770"/>
        <v>0</v>
      </c>
      <c r="AL1284" s="54">
        <f t="shared" si="770"/>
        <v>0</v>
      </c>
      <c r="AM1284" s="54">
        <f t="shared" si="770"/>
        <v>0</v>
      </c>
      <c r="AN1284" s="54">
        <f t="shared" si="770"/>
        <v>0</v>
      </c>
      <c r="AO1284" s="54">
        <f t="shared" si="770"/>
        <v>0</v>
      </c>
      <c r="AP1284" s="54">
        <f t="shared" si="770"/>
        <v>0</v>
      </c>
      <c r="AQ1284" s="54">
        <f t="shared" si="770"/>
        <v>0</v>
      </c>
      <c r="AR1284" s="54">
        <f>SUM(K1284:AQ1284)</f>
        <v>0</v>
      </c>
      <c r="AS1284" s="1" t="b">
        <f>SUM(K1283:AQ1283)=AR1283</f>
        <v>1</v>
      </c>
      <c r="AT1284" s="46"/>
      <c r="AU1284" s="46"/>
      <c r="AV1284" s="46"/>
      <c r="AW1284" s="46"/>
      <c r="AX1284" s="46"/>
      <c r="AY1284" s="46"/>
    </row>
    <row r="1285" spans="4:51" ht="15.75" hidden="1">
      <c r="D1285" s="83"/>
      <c r="E1285" s="52" t="s">
        <v>23</v>
      </c>
      <c r="F1285" s="58"/>
      <c r="G1285" s="58"/>
      <c r="H1285" s="58"/>
      <c r="I1285" s="58"/>
      <c r="J1285" s="58"/>
      <c r="K1285" s="53">
        <f aca="true" t="shared" si="771" ref="K1285:AQ1285">ROUND((K1283*K$3/100),1)</f>
        <v>0</v>
      </c>
      <c r="L1285" s="54">
        <f t="shared" si="771"/>
        <v>0</v>
      </c>
      <c r="M1285" s="54"/>
      <c r="N1285" s="54">
        <f t="shared" si="771"/>
        <v>0</v>
      </c>
      <c r="O1285" s="54">
        <f t="shared" si="771"/>
        <v>0</v>
      </c>
      <c r="P1285" s="54">
        <f t="shared" si="771"/>
        <v>0</v>
      </c>
      <c r="Q1285" s="54">
        <f t="shared" si="771"/>
        <v>0</v>
      </c>
      <c r="R1285" s="54">
        <f t="shared" si="771"/>
        <v>0</v>
      </c>
      <c r="S1285" s="54">
        <f t="shared" si="771"/>
        <v>0</v>
      </c>
      <c r="T1285" s="54">
        <f t="shared" si="771"/>
        <v>0</v>
      </c>
      <c r="U1285" s="54">
        <f t="shared" si="771"/>
        <v>0</v>
      </c>
      <c r="V1285" s="54"/>
      <c r="W1285" s="54"/>
      <c r="X1285" s="54">
        <f t="shared" si="771"/>
        <v>0</v>
      </c>
      <c r="Y1285" s="54">
        <f t="shared" si="771"/>
        <v>0</v>
      </c>
      <c r="Z1285" s="54">
        <f t="shared" si="771"/>
        <v>0</v>
      </c>
      <c r="AA1285" s="54">
        <f t="shared" si="771"/>
        <v>0</v>
      </c>
      <c r="AB1285" s="54">
        <f t="shared" si="771"/>
        <v>0</v>
      </c>
      <c r="AC1285" s="54">
        <f t="shared" si="771"/>
        <v>0</v>
      </c>
      <c r="AD1285" s="54">
        <f t="shared" si="771"/>
        <v>0</v>
      </c>
      <c r="AE1285" s="54">
        <f t="shared" si="771"/>
        <v>0</v>
      </c>
      <c r="AF1285" s="54">
        <f t="shared" si="771"/>
        <v>0</v>
      </c>
      <c r="AG1285" s="54">
        <f t="shared" si="771"/>
        <v>0</v>
      </c>
      <c r="AH1285" s="54">
        <f t="shared" si="771"/>
        <v>0</v>
      </c>
      <c r="AI1285" s="54">
        <f t="shared" si="771"/>
        <v>0</v>
      </c>
      <c r="AJ1285" s="54">
        <f t="shared" si="771"/>
        <v>0</v>
      </c>
      <c r="AK1285" s="54">
        <f t="shared" si="771"/>
        <v>0</v>
      </c>
      <c r="AL1285" s="54">
        <f t="shared" si="771"/>
        <v>0</v>
      </c>
      <c r="AM1285" s="54">
        <f t="shared" si="771"/>
        <v>0</v>
      </c>
      <c r="AN1285" s="54">
        <f t="shared" si="771"/>
        <v>0</v>
      </c>
      <c r="AO1285" s="54">
        <f t="shared" si="771"/>
        <v>0</v>
      </c>
      <c r="AP1285" s="54">
        <f t="shared" si="771"/>
        <v>0</v>
      </c>
      <c r="AQ1285" s="54">
        <f t="shared" si="771"/>
        <v>0</v>
      </c>
      <c r="AR1285" s="54">
        <f>SUM(K1285:AQ1285)</f>
        <v>0</v>
      </c>
      <c r="AS1285" s="1"/>
      <c r="AT1285" s="46"/>
      <c r="AU1285" s="46"/>
      <c r="AV1285" s="46"/>
      <c r="AW1285" s="46"/>
      <c r="AX1285" s="46"/>
      <c r="AY1285" s="46"/>
    </row>
    <row r="1286" spans="4:51" ht="15.75" hidden="1">
      <c r="D1286" s="83"/>
      <c r="E1286" s="52" t="s">
        <v>24</v>
      </c>
      <c r="F1286" s="58"/>
      <c r="G1286" s="58"/>
      <c r="H1286" s="58"/>
      <c r="I1286" s="58"/>
      <c r="J1286" s="58"/>
      <c r="K1286" s="53">
        <f aca="true" t="shared" si="772" ref="K1286:AQ1286">ROUND((K1283*K$4/100),1)</f>
        <v>0</v>
      </c>
      <c r="L1286" s="54">
        <f t="shared" si="772"/>
        <v>0</v>
      </c>
      <c r="M1286" s="54"/>
      <c r="N1286" s="54">
        <f t="shared" si="772"/>
        <v>0</v>
      </c>
      <c r="O1286" s="54">
        <f t="shared" si="772"/>
        <v>0</v>
      </c>
      <c r="P1286" s="54">
        <f t="shared" si="772"/>
        <v>0</v>
      </c>
      <c r="Q1286" s="54">
        <f t="shared" si="772"/>
        <v>0</v>
      </c>
      <c r="R1286" s="54">
        <f t="shared" si="772"/>
        <v>0</v>
      </c>
      <c r="S1286" s="54">
        <f t="shared" si="772"/>
        <v>0</v>
      </c>
      <c r="T1286" s="54">
        <f t="shared" si="772"/>
        <v>0</v>
      </c>
      <c r="U1286" s="54">
        <f t="shared" si="772"/>
        <v>0</v>
      </c>
      <c r="V1286" s="54"/>
      <c r="W1286" s="54"/>
      <c r="X1286" s="54">
        <f t="shared" si="772"/>
        <v>0</v>
      </c>
      <c r="Y1286" s="54">
        <f t="shared" si="772"/>
        <v>0</v>
      </c>
      <c r="Z1286" s="54">
        <f t="shared" si="772"/>
        <v>0</v>
      </c>
      <c r="AA1286" s="54">
        <f t="shared" si="772"/>
        <v>0</v>
      </c>
      <c r="AB1286" s="54">
        <f t="shared" si="772"/>
        <v>0</v>
      </c>
      <c r="AC1286" s="54">
        <f t="shared" si="772"/>
        <v>0</v>
      </c>
      <c r="AD1286" s="54">
        <f t="shared" si="772"/>
        <v>0</v>
      </c>
      <c r="AE1286" s="54">
        <f t="shared" si="772"/>
        <v>0</v>
      </c>
      <c r="AF1286" s="54">
        <f t="shared" si="772"/>
        <v>0</v>
      </c>
      <c r="AG1286" s="54">
        <f t="shared" si="772"/>
        <v>0</v>
      </c>
      <c r="AH1286" s="54">
        <f t="shared" si="772"/>
        <v>0</v>
      </c>
      <c r="AI1286" s="54">
        <f t="shared" si="772"/>
        <v>0</v>
      </c>
      <c r="AJ1286" s="54">
        <f t="shared" si="772"/>
        <v>0</v>
      </c>
      <c r="AK1286" s="54">
        <f t="shared" si="772"/>
        <v>0</v>
      </c>
      <c r="AL1286" s="54">
        <f t="shared" si="772"/>
        <v>0</v>
      </c>
      <c r="AM1286" s="54">
        <f t="shared" si="772"/>
        <v>0</v>
      </c>
      <c r="AN1286" s="54">
        <f t="shared" si="772"/>
        <v>0</v>
      </c>
      <c r="AO1286" s="54">
        <f t="shared" si="772"/>
        <v>0</v>
      </c>
      <c r="AP1286" s="54">
        <f t="shared" si="772"/>
        <v>0</v>
      </c>
      <c r="AQ1286" s="54">
        <f t="shared" si="772"/>
        <v>0</v>
      </c>
      <c r="AR1286" s="54">
        <f>SUM(K1286:AQ1286)</f>
        <v>0</v>
      </c>
      <c r="AS1286" s="1"/>
      <c r="AT1286" s="46"/>
      <c r="AU1286" s="46"/>
      <c r="AV1286" s="46"/>
      <c r="AW1286" s="46"/>
      <c r="AX1286" s="46"/>
      <c r="AY1286" s="46"/>
    </row>
    <row r="1287" spans="4:51" ht="15.75" hidden="1">
      <c r="D1287" s="83"/>
      <c r="E1287" s="52" t="s">
        <v>26</v>
      </c>
      <c r="F1287" s="58"/>
      <c r="G1287" s="58"/>
      <c r="H1287" s="58"/>
      <c r="I1287" s="58"/>
      <c r="J1287" s="58"/>
      <c r="K1287" s="53">
        <f aca="true" t="shared" si="773" ref="K1287:AQ1287">K1283-K1284-K1285-K1286</f>
        <v>0</v>
      </c>
      <c r="L1287" s="54">
        <f t="shared" si="773"/>
        <v>0</v>
      </c>
      <c r="M1287" s="54"/>
      <c r="N1287" s="54">
        <f t="shared" si="773"/>
        <v>0</v>
      </c>
      <c r="O1287" s="54">
        <f t="shared" si="773"/>
        <v>0</v>
      </c>
      <c r="P1287" s="54">
        <f t="shared" si="773"/>
        <v>0</v>
      </c>
      <c r="Q1287" s="54">
        <f t="shared" si="773"/>
        <v>0</v>
      </c>
      <c r="R1287" s="54">
        <f t="shared" si="773"/>
        <v>0</v>
      </c>
      <c r="S1287" s="54">
        <f t="shared" si="773"/>
        <v>0</v>
      </c>
      <c r="T1287" s="54">
        <f t="shared" si="773"/>
        <v>0</v>
      </c>
      <c r="U1287" s="54">
        <f t="shared" si="773"/>
        <v>0</v>
      </c>
      <c r="V1287" s="54"/>
      <c r="W1287" s="54"/>
      <c r="X1287" s="54">
        <f t="shared" si="773"/>
        <v>0</v>
      </c>
      <c r="Y1287" s="54">
        <f t="shared" si="773"/>
        <v>0</v>
      </c>
      <c r="Z1287" s="54">
        <f t="shared" si="773"/>
        <v>0</v>
      </c>
      <c r="AA1287" s="54">
        <f t="shared" si="773"/>
        <v>0</v>
      </c>
      <c r="AB1287" s="54">
        <f t="shared" si="773"/>
        <v>0</v>
      </c>
      <c r="AC1287" s="54">
        <f t="shared" si="773"/>
        <v>0</v>
      </c>
      <c r="AD1287" s="54">
        <f t="shared" si="773"/>
        <v>0</v>
      </c>
      <c r="AE1287" s="54">
        <f t="shared" si="773"/>
        <v>0</v>
      </c>
      <c r="AF1287" s="54">
        <f t="shared" si="773"/>
        <v>0</v>
      </c>
      <c r="AG1287" s="54">
        <f t="shared" si="773"/>
        <v>0</v>
      </c>
      <c r="AH1287" s="54">
        <f t="shared" si="773"/>
        <v>0</v>
      </c>
      <c r="AI1287" s="54">
        <f t="shared" si="773"/>
        <v>0</v>
      </c>
      <c r="AJ1287" s="54">
        <f t="shared" si="773"/>
        <v>0</v>
      </c>
      <c r="AK1287" s="54">
        <f t="shared" si="773"/>
        <v>0</v>
      </c>
      <c r="AL1287" s="54">
        <f t="shared" si="773"/>
        <v>0</v>
      </c>
      <c r="AM1287" s="54">
        <f t="shared" si="773"/>
        <v>0</v>
      </c>
      <c r="AN1287" s="54">
        <f t="shared" si="773"/>
        <v>0</v>
      </c>
      <c r="AO1287" s="54">
        <f t="shared" si="773"/>
        <v>0</v>
      </c>
      <c r="AP1287" s="54">
        <f t="shared" si="773"/>
        <v>0</v>
      </c>
      <c r="AQ1287" s="54">
        <f t="shared" si="773"/>
        <v>0</v>
      </c>
      <c r="AR1287" s="54">
        <f>SUM(K1287:AQ1287)</f>
        <v>0</v>
      </c>
      <c r="AS1287" s="1"/>
      <c r="AT1287" s="46"/>
      <c r="AU1287" s="46"/>
      <c r="AV1287" s="46"/>
      <c r="AW1287" s="46"/>
      <c r="AX1287" s="46"/>
      <c r="AY1287" s="46"/>
    </row>
    <row r="1288" spans="4:51" ht="15.75" hidden="1">
      <c r="D1288" s="82"/>
      <c r="E1288" s="49"/>
      <c r="F1288" s="58"/>
      <c r="G1288" s="58"/>
      <c r="H1288" s="58"/>
      <c r="I1288" s="58"/>
      <c r="J1288" s="58"/>
      <c r="K1288" s="55"/>
      <c r="L1288" s="56"/>
      <c r="M1288" s="56"/>
      <c r="N1288" s="56"/>
      <c r="O1288" s="56"/>
      <c r="P1288" s="56"/>
      <c r="Q1288" s="56"/>
      <c r="R1288" s="56"/>
      <c r="S1288" s="56"/>
      <c r="T1288" s="56"/>
      <c r="U1288" s="56"/>
      <c r="V1288" s="56"/>
      <c r="W1288" s="56"/>
      <c r="X1288" s="56"/>
      <c r="Y1288" s="56"/>
      <c r="Z1288" s="56"/>
      <c r="AA1288" s="56"/>
      <c r="AB1288" s="56"/>
      <c r="AC1288" s="56"/>
      <c r="AD1288" s="56"/>
      <c r="AE1288" s="56"/>
      <c r="AF1288" s="56"/>
      <c r="AG1288" s="56"/>
      <c r="AH1288" s="56"/>
      <c r="AI1288" s="56"/>
      <c r="AJ1288" s="56"/>
      <c r="AK1288" s="56"/>
      <c r="AL1288" s="56"/>
      <c r="AM1288" s="56"/>
      <c r="AN1288" s="56"/>
      <c r="AO1288" s="56"/>
      <c r="AP1288" s="56"/>
      <c r="AQ1288" s="56"/>
      <c r="AR1288" s="56"/>
      <c r="AT1288" s="46"/>
      <c r="AU1288" s="46"/>
      <c r="AV1288" s="46"/>
      <c r="AW1288" s="46"/>
      <c r="AX1288" s="46"/>
      <c r="AY1288" s="46"/>
    </row>
    <row r="1289" spans="4:51" ht="15.75" hidden="1">
      <c r="D1289" s="82"/>
      <c r="E1289" s="49"/>
      <c r="F1289" s="58"/>
      <c r="G1289" s="58"/>
      <c r="H1289" s="58"/>
      <c r="I1289" s="58"/>
      <c r="J1289" s="58"/>
      <c r="K1289" s="55"/>
      <c r="L1289" s="56"/>
      <c r="M1289" s="56"/>
      <c r="N1289" s="56"/>
      <c r="O1289" s="56"/>
      <c r="P1289" s="56"/>
      <c r="Q1289" s="56"/>
      <c r="R1289" s="56"/>
      <c r="S1289" s="56"/>
      <c r="T1289" s="56"/>
      <c r="U1289" s="56"/>
      <c r="V1289" s="56"/>
      <c r="W1289" s="56"/>
      <c r="X1289" s="56"/>
      <c r="Y1289" s="56"/>
      <c r="Z1289" s="56"/>
      <c r="AA1289" s="56"/>
      <c r="AB1289" s="56"/>
      <c r="AC1289" s="56"/>
      <c r="AD1289" s="56"/>
      <c r="AE1289" s="56"/>
      <c r="AF1289" s="56"/>
      <c r="AG1289" s="56"/>
      <c r="AH1289" s="56"/>
      <c r="AI1289" s="56"/>
      <c r="AJ1289" s="56"/>
      <c r="AK1289" s="56"/>
      <c r="AL1289" s="56"/>
      <c r="AM1289" s="56"/>
      <c r="AN1289" s="56"/>
      <c r="AO1289" s="56"/>
      <c r="AP1289" s="56"/>
      <c r="AQ1289" s="56"/>
      <c r="AR1289" s="56"/>
      <c r="AT1289" s="46"/>
      <c r="AU1289" s="46"/>
      <c r="AV1289" s="46"/>
      <c r="AW1289" s="46"/>
      <c r="AX1289" s="46"/>
      <c r="AY1289" s="46"/>
    </row>
    <row r="1290" spans="4:51" s="2" customFormat="1" ht="23.25" customHeight="1">
      <c r="D1290" s="67"/>
      <c r="E1290" s="48" t="s">
        <v>195</v>
      </c>
      <c r="F1290" s="49"/>
      <c r="G1290" s="49"/>
      <c r="H1290" s="49"/>
      <c r="I1290" s="49"/>
      <c r="J1290" s="50"/>
      <c r="K1290" s="50">
        <f>K22+K29+K106+K113+K99+K78+K92+K85+K57+K71+K50+K36+K43+K64+K218+K225+K232+K176+K120+K127+K134+K141+K148+K155+K162+K169+K183+K190+K197+K204+K211+K239+K246+K253+K260+K267+K274+K281+K288+K295+K302+K309+K316+K323+K330+K337+K344+K351+K358+K365+K372+K379+K386+K393+K400+K407+K414+K421+K428+K435+K442+K449+K456+K463+K470+K471+K478+K485+K492+K499+K506+K513+K520+K527+K534+K541+K548+K555+K562+K569+K576+K583+K590+K597+K604+K611+K618+K625+K632+K639+K646+K653+K660+K667+K674+K681+K688+K695+K702+K709+K716+K723+K730+K737+K744+K751+K758+K765+K772+K779+K786+K793+K800+K807+K814+K821+K828+K835+K842+K849+K856+K863+K870+K877+K884+K891+K898+K905+K912+K919+K926+K933+K940+K947+K954+K961+K968+K975+K982+K989+K996+K1003+K1010+K1017+K1024+K1031+K1038+K1045+K1052+K1059+K1066+K1073+K1080+K1087+K1094+K1101+K1108+K1115+K1122+K1129+K1136+K1143+K1150+K1157+K1164+K1171+K1178+K1185+K1192+K1199+K1206+K1213+K1220+K1227+K1234+K1241+K1248+K1255+K1262+K1269+K1276+K1283+K15</f>
        <v>585590.2999999999</v>
      </c>
      <c r="L1290" s="50">
        <f>L22+L29+L106+L113+L99+L78+L92+L85+L57+L71+L50+L36+L43+L64+L218+L225+L232+L176+L120+L127+L134+L141+L148+L155+L162+L169+L183+L190+L197+L204+L211+L239+L246+L253+L260+L267+L274+L281+L288+L295+L302+L309+L316+L323+L330+L337+L344+L351+L358+L365+L372+L379+L386+L393+L400+L407+L414+L421+L428+L435+L442+L449+L456+L463+L470+L471+L478+L485+L492+L499+L506+L513+L520+L527+L534+L541+L548+L555+L562+L569+L576+L583+L590+L597+L604+L611+L618+L625+L632+L639+L646+L653+L660+L667+L674+L681+L688+L695+L702+L709+L716+L723+L730+L737+L744+L751+L758+L765+L772+L779+L786+L793+L800+L807+L814+L821+L828+L835+L842+L849+L856+L863+L870+L877+L884+L891+L898+L905+L912+L919+L926+L933+L940+L947+L954+L961+L968+L975+L982+L989+L996+L1003+L1010+L1017+L1024+L1031+L1038+L1045+L1052+L1059+L1066+L1073+L1080+L1087+L1094+L1101+L1108+L1115+L1122+L1129+L1136+L1143+L1150+L1157+L1164+L1171+L1178+L1185+L1192+L1199+L1206+L1213+L1220+L1227+L1234+L1241+L1248+L1255+L1262+L1269+L1276+L1283+L15</f>
        <v>100481.09999999998</v>
      </c>
      <c r="M1290" s="50">
        <f>SUM(M15:M1289)</f>
        <v>1631028.5</v>
      </c>
      <c r="N1290" s="50"/>
      <c r="O1290" s="50"/>
      <c r="P1290" s="50"/>
      <c r="Q1290" s="50"/>
      <c r="R1290" s="50"/>
      <c r="S1290" s="50"/>
      <c r="T1290" s="50"/>
      <c r="U1290" s="50"/>
      <c r="V1290" s="50">
        <f>V22+V29+V106+V113+V99+V78+V92+V85+V57+V71+V50+V36+V43+V64+V218+V225+V232+V176+V120+V127+V134+V141+V148+V155+V162+V169+V183+V190+V197+V204+V211+V239+V246+V253+V260+V267+V274+V281+V288+V295+V302+V309+V316+V323+V330+V337+V344+V351+V358+V365+V372+V379+V386+V393+V400+V407+V414+V421+V428+V435+V442+V449+V456+V463+V470+V471+V478+V485+V492+V499+V506+V513+V520+V527+V534+V541+V548+V555+V562+V569+V576+V583+V590+V597+V604+V611+V618+V625+V632+V639+V646+V653+V660+V667+V674+V681+V688+V695+V702+V709+V716+V723+V730+V737+V744+V751+V758+V765+V772+V779+V786+V793+V800+V807+V814+V821+V828+V835+V842+V849+V856+V863+V870+V877+V884+V891+V898+V905+V912+V919+V926+V933+V940+V947+V954+V961+V968+V975+V982+V989+V996+V1003+V1010+V1017+V1024+V1031+V1038+V1045+V1052+V1059+V1066+V1073+V1080+V1087+V1094+V1101+V1108+V1115+V1122+V1129+V1136+V1143+V1150+V1157+V1164+V1171+V1178+V1185+V1192+V1199+V1206+V1213+V1220+V1227+V1234+V1241+V1248+V1255+V1262+V1269+V1276+V1283+V15</f>
        <v>0</v>
      </c>
      <c r="W1290" s="50">
        <f>SUM(W15:W1241)</f>
        <v>32998.3</v>
      </c>
      <c r="X1290" s="50"/>
      <c r="Y1290" s="50"/>
      <c r="Z1290" s="50"/>
      <c r="AA1290" s="50"/>
      <c r="AB1290" s="50"/>
      <c r="AC1290" s="50"/>
      <c r="AD1290" s="50">
        <f aca="true" t="shared" si="774" ref="AD1290:AQ1290">AD22+AD29+AD106+AD113+AD99+AD78+AD92+AD85+AD57+AD71+AD50+AD36+AD43+AD64+AD218+AD225+AD232+AD176+AD120+AD127+AD134+AD141+AD148+AD155+AD162+AD169+AD183+AD190+AD197+AD204+AD211+AD239+AD246+AD253+AD260+AD267+AD274+AD281+AD288+AD295+AD302+AD309+AD316+AD323+AD330+AD337+AD344+AD351+AD358+AD365+AD372+AD379+AD386+AD393+AD400+AD407+AD414+AD421+AD428+AD435+AD442+AD449+AD456+AD463+AD470+AD471+AD478+AD485+AD492+AD499+AD506+AD513+AD520+AD527+AD534+AD541+AD548+AD555+AD562+AD569+AD576+AD583+AD590+AD597+AD604+AD611+AD618+AD625+AD632+AD639+AD646+AD653+AD660+AD667+AD674+AD681+AD688+AD695+AD702+AD709+AD716+AD723+AD730+AD737+AD744+AD751+AD758+AD765+AD772+AD779+AD786+AD793+AD800+AD807+AD814+AD821+AD828+AD835+AD842+AD849+AD856+AD863+AD870+AD877+AD884+AD891+AD898+AD905+AD912+AD919+AD926+AD933+AD940+AD947+AD954+AD961+AD968+AD975+AD982+AD989+AD996+AD1003+AD1010+AD1017+AD1024+AD1031+AD1038+AD1045+AD1052+AD1059+AD1066+AD1073+AD1080+AD1087+AD1094+AD1101+AD1108+AD1115+AD1122+AD1129+AD1136+AD1143+AD1150+AD1157+AD1164+AD1171+AD1178+AD1185+AD1192+AD1199+AD1206+AD1213+AD1220+AD1227+AD1234+AD1241+AD1248+AD1255+AD1262+AD1269+AD1276+AD1283+AD15</f>
        <v>56425.39999999999</v>
      </c>
      <c r="AE1290" s="50">
        <f t="shared" si="774"/>
        <v>0</v>
      </c>
      <c r="AF1290" s="50">
        <f t="shared" si="774"/>
        <v>0</v>
      </c>
      <c r="AG1290" s="50">
        <f t="shared" si="774"/>
        <v>0</v>
      </c>
      <c r="AH1290" s="50">
        <f t="shared" si="774"/>
        <v>0</v>
      </c>
      <c r="AI1290" s="50">
        <f t="shared" si="774"/>
        <v>0</v>
      </c>
      <c r="AJ1290" s="50">
        <f t="shared" si="774"/>
        <v>21015.300000000003</v>
      </c>
      <c r="AK1290" s="50">
        <f t="shared" si="774"/>
        <v>0</v>
      </c>
      <c r="AL1290" s="50">
        <f t="shared" si="774"/>
        <v>0</v>
      </c>
      <c r="AM1290" s="50">
        <f t="shared" si="774"/>
        <v>0</v>
      </c>
      <c r="AN1290" s="50">
        <f t="shared" si="774"/>
        <v>0</v>
      </c>
      <c r="AO1290" s="50">
        <f t="shared" si="774"/>
        <v>5128.3</v>
      </c>
      <c r="AP1290" s="50">
        <f t="shared" si="774"/>
        <v>0</v>
      </c>
      <c r="AQ1290" s="50">
        <f t="shared" si="774"/>
        <v>0</v>
      </c>
      <c r="AR1290" s="50">
        <f>K1290+L1290+M1290+W1290+AD1290+AJ1290+AO1290</f>
        <v>2432667.1999999993</v>
      </c>
      <c r="AT1290" s="84"/>
      <c r="AU1290" s="84"/>
      <c r="AV1290" s="84"/>
      <c r="AW1290" s="84"/>
      <c r="AX1290" s="84"/>
      <c r="AY1290" s="84"/>
    </row>
    <row r="1291" spans="4:46" ht="15" customHeight="1" hidden="1">
      <c r="D1291" s="83"/>
      <c r="E1291" s="85" t="s">
        <v>22</v>
      </c>
      <c r="F1291" s="46"/>
      <c r="G1291" s="46"/>
      <c r="H1291" s="46"/>
      <c r="I1291" s="46"/>
      <c r="J1291" s="46"/>
      <c r="K1291" s="86" t="e">
        <f>K23+K30+K107+K114+K100+K79+K93+K86+K58+K72+K51+K37+K44+K65+K219+K226+K233+K177+K121+K128+K135+K142+K149+K156+K163+K170+K184+K191+K198+K205+K212+K240+K247+K254+K261+K268+K275+K282+K289+K296+K303+K310+K317+K324+K331+K338+K345+K352+K359+K366+K373+K380+K387+K394+K401+K408+K415+K422+K429+K436+K443+K450+K457+K464+#REF!+K472+K479+K486+K493+K500+K507+K514+K521+K528+K535+K542+K549+K556+K563+K570+K577+K584+K591+K598+K605+K612+K619+K626+K633+K640+K647+K654+K661+K668+K675+K682+K689+K696+K703+K710+K717+K724+K731+K738+K745+K752+K759+K766+K773+K780+K787+K794+K801+K808+K815+K822+K829+K836+K843+K850+K857+K864+K871+K878+K885+K892+K899+K906+K913+K920+K927+K934+K941+K948+K955+K962+K969+K976+K983+K990+K997+K1004+K1011+K1018+K1025+K1032+K1039+K1046+K1053+K1060+K1067+K1074+K1081+K1088+K1095+K1102+K1109+K1116+K1123+K1130+K1137+K1144+K1151+K1158+K1165+K1172+K1179+K1186+K1193+K1200+K1207+K1214+K1221+K1228+K1235+K1242+K1249+K1256+K1263+K1270+K1277+K1284+K16</f>
        <v>#REF!</v>
      </c>
      <c r="L1291" s="86" t="e">
        <f>L23+L30+L107+L114+L100+L79+L93+L86+L58+L72+L51+L37+L44+L65+L219+L226+L233+L177+L121+L128+L135+L142+L149+L156+L163+L170+L184+L191+L198+L205+L212+L240+L247+L254+L261+L268+L275+L282+L289+L296+L303+L310+L317+L324+L331+L338+L345+L352+L359+L366+L373+L380+L387+L394+L401+L408+L415+L422+L429+L436+L443+L450+L457+L464+#REF!+L472+L479+L486+L493+L500+L507+L514+L521+L528+L535+L542+L549+L556+L563+L570+L577+L584+L591+L598+L605+L612+L619+L626+L633+L640+L647+L654+L661+L668+L675+L682+L689+L696+L703+L710+L717+L724+L731+L738+L745+L752+L759+L766+L773+L780+L787+L794+L801+L808+L815+L822+L829+L836+L843+L850+L857+L864+L871+L878+L885+L892+L899+L906+L913+L920+L927+L934+L941+L948+L955+L962+L969+L976+L983+L990+L997+L1004+L1011+L1018+L1025+L1032+L1039+L1046+L1053+L1060+L1067+L1074+L1081+L1088+L1095+L1102+L1109+L1116+L1123+L1130+L1137+L1144+L1151+L1158+L1165+L1172+L1179+L1186+L1193+L1200+L1207+L1214+L1221+L1228+L1235+L1242+L1249+L1256+L1263+L1270+L1277+L1284+L16</f>
        <v>#REF!</v>
      </c>
      <c r="M1291" s="86"/>
      <c r="N1291" s="86"/>
      <c r="O1291" s="86"/>
      <c r="P1291" s="86"/>
      <c r="Q1291" s="86"/>
      <c r="R1291" s="86"/>
      <c r="S1291" s="86"/>
      <c r="T1291" s="86"/>
      <c r="U1291" s="86"/>
      <c r="V1291" s="86" t="e">
        <f>V23+V30+V107+V114+V100+V79+V93+V86+V58+V72+V51+V37+V44+V65+V219+V226+V233+V177+V121+V128+V135+V142+V149+V156+V163+V170+V184+V191+V198+V205+V212+V240+V247+V254+V261+V268+V275+V282+V289+V296+V303+V310+V317+V324+V331+V338+V345+V352+V359+V366+V373+V380+V387+V394+V401+V408+V415+V422+V429+V436+V443+V450+V457+V464+#REF!+V472+V479+V486+V493+V500+V507+V514+V521+V528+V535+V542+V549+V556+V563+V570+V577+V584+V591+V598+V605+V612+V619+V626+V633+V640+V647+V654+V661+V668+V675+V682+V689+V696+V703+V710+V717+V724+V731+V738+V745+V752+V759+V766+V773+V780+V787+V794+V801+V808+V815+V822+V829+V836+V843+V850+V857+V864+V871+V878+V885+V892+V899+V906+V913+V920+V927+V934+V941+V948+V955+V962+V969+V976+V983+V990+V997+V1004+V1011+V1018+V1025+V1032+V1039+V1046+V1053+V1060+V1067+V1074+V1081+V1088+V1095+V1102+V1109+V1116+V1123+V1130+V1137+V1144+V1151+V1158+V1165+V1172+V1179+V1186+V1193+V1200+V1207+V1214+V1221+V1228+V1235+V1242+V1249+V1256+V1263+V1270+V1277+V1284+V16</f>
        <v>#REF!</v>
      </c>
      <c r="W1291" s="86"/>
      <c r="X1291" s="86"/>
      <c r="Y1291" s="86"/>
      <c r="Z1291" s="86"/>
      <c r="AA1291" s="86"/>
      <c r="AB1291" s="86"/>
      <c r="AC1291" s="86"/>
      <c r="AD1291" s="86"/>
      <c r="AE1291" s="86"/>
      <c r="AF1291" s="86"/>
      <c r="AG1291" s="86"/>
      <c r="AH1291" s="86"/>
      <c r="AI1291" s="86"/>
      <c r="AJ1291" s="86"/>
      <c r="AK1291" s="86" t="e">
        <f>AK23+AK30+AK107+AK114+AK100+AK79+AK93+AK86+AK58+AK72+AK51+AK37+AK44+AK65+AK219+AK226+AK233+AK177+AK121+AK128+AK135+AK142+AK149+AK156+AK163+AK170+AK184+AK191+AK198+AK205+AK212+AK240+AK247+AK254+AK261+AK268+AK275+AK282+AK289+AK296+AK303+AK310+AK317+AK324+AK331+AK338+AK345+AK352+AK359+AK366+AK373+AK380+AK387+AK394+AK401+AK408+AK415+AK422+AK429+AK436+AK443+AK450+AK457+AK464+#REF!+AK472+AK479+AK486+AK493+AK500+AK507+AK514+AK521+AK528+AK535+AK542+AK549+AK556+AK563+AK570+AK577+AK584+AK591+AK598+AK605+AK612+AK619+AK626+AK633+AK640+AK647+AK654+AK661+AK668+AK675+AK682+AK689+AK696+AK703+AK710+AK717+AK724+AK731+AK738+AK745+AK752+AK759+AK766+AK773+AK780+AK787+AK794+AK801+AK808+AK815+AK822+AK829+AK836+AK843+AK850+AK857+AK864+AK871+AK878+AK885+AK892+AK899+AK906+AK913+AK920+AK927+AK934+AK941+AK948+AK955+AK962+AK969+AK976+AK983+AK990+AK997+AK1004+AK1011+AK1018+AK1025+AK1032+AK1039+AK1046+AK1053+AK1060+AK1067+AK1074+AK1081+AK1088+AK1095+AK1102+AK1109+AK1116+AK1123+AK1130+AK1137+AK1144+AK1151+AK1158+AK1165+AK1172+AK1179+AK1186+AK1193+AK1200+AK1207+AK1214+AK1221+AK1228+AK1235+AK1242+AK1249+AK1256+AK1263+AK1270+AK1277+AK1284+AK16</f>
        <v>#REF!</v>
      </c>
      <c r="AL1291" s="86" t="e">
        <f>AL23+AL30+AL107+AL114+AL100+AL79+AL93+AL86+AL58+AL72+AL51+AL37+AL44+AL65+AL219+AL226+AL233+AL177+AL121+AL128+AL135+AL142+AL149+AL156+AL163+AL170+AL184+AL191+AL198+AL205+AL212+AL240+AL247+AL254+AL261+AL268+AL275+AL282+AL289+AL296+AL303+AL310+AL317+AL324+AL331+AL338+AL345+AL352+AL359+AL366+AL373+AL380+AL387+AL394+AL401+AL408+AL415+AL422+AL429+AL436+AL443+AL450+AL457+AL464+#REF!+AL472+AL479+AL486+AL493+AL500+AL507+AL514+AL521+AL528+AL535+AL542+AL549+AL556+AL563+AL570+AL577+AL584+AL591+AL598+AL605+AL612+AL619+AL626+AL633+AL640+AL647+AL654+AL661+AL668+AL675+AL682+AL689+AL696+AL703+AL710+AL717+AL724+AL731+AL738+AL745+AL752+AL759+AL766+AL773+AL780+AL787+AL794+AL801+AL808+AL815+AL822+AL829+AL836+AL843+AL850+AL857+AL864+AL871+AL878+AL885+AL892+AL899+AL906+AL913+AL920+AL927+AL934+AL941+AL948+AL955+AL962+AL969+AL976+AL983+AL990+AL997+AL1004+AL1011+AL1018+AL1025+AL1032+AL1039+AL1046+AL1053+AL1060+AL1067+AL1074+AL1081+AL1088+AL1095+AL1102+AL1109+AL1116+AL1123+AL1130+AL1137+AL1144+AL1151+AL1158+AL1165+AL1172+AL1179+AL1186+AL1193+AL1200+AL1207+AL1214+AL1221+AL1228+AL1235+AL1242+AL1249+AL1256+AL1263+AL1270+AL1277+AL1284+AL16</f>
        <v>#REF!</v>
      </c>
      <c r="AM1291" s="86" t="e">
        <f>AM23+AM30+AM107+AM114+AM100+AM79+AM93+AM86+AM58+AM72+AM51+AM37+AM44+AM65+AM219+AM226+AM233+AM177+AM121+AM128+AM135+AM142+AM149+AM156+AM163+AM170+AM184+AM191+AM198+AM205+AM212+AM240+AM247+AM254+AM261+AM268+AM275+AM282+AM289+AM296+AM303+AM310+AM317+AM324+AM331+AM338+AM345+AM352+AM359+AM366+AM373+AM380+AM387+AM394+AM401+AM408+AM415+AM422+AM429+AM436+AM443+AM450+AM457+AM464+#REF!+AM472+AM479+AM486+AM493+AM500+AM507+AM514+AM521+AM528+AM535+AM542+AM549+AM556+AM563+AM570+AM577+AM584+AM591+AM598+AM605+AM612+AM619+AM626+AM633+AM640+AM647+AM654+AM661+AM668+AM675+AM682+AM689+AM696+AM703+AM710+AM717+AM724+AM731+AM738+AM745+AM752+AM759+AM766+AM773+AM780+AM787+AM794+AM801+AM808+AM815+AM822+AM829+AM836+AM843+AM850+AM857+AM864+AM871+AM878+AM885+AM892+AM899+AM906+AM913+AM920+AM927+AM934+AM941+AM948+AM955+AM962+AM969+AM976+AM983+AM990+AM997+AM1004+AM1011+AM1018+AM1025+AM1032+AM1039+AM1046+AM1053+AM1060+AM1067+AM1074+AM1081+AM1088+AM1095+AM1102+AM1109+AM1116+AM1123+AM1130+AM1137+AM1144+AM1151+AM1158+AM1165+AM1172+AM1179+AM1186+AM1193+AM1200+AM1207+AM1214+AM1221+AM1228+AM1235+AM1242+AM1249+AM1256+AM1263+AM1270+AM1277+AM1284+AM16</f>
        <v>#REF!</v>
      </c>
      <c r="AN1291" s="86" t="e">
        <f>AN23+AN30+AN107+AN114+AN100+AN79+AN93+AN86+AN58+AN72+AN51+AN37+AN44+AN65+AN219+AN226+AN233+AN177+AN121+AN128+AN135+AN142+AN149+AN156+AN163+AN170+AN184+AN191+AN198+AN205+AN212+AN240+AN247+AN254+AN261+AN268+AN275+AN282+AN289+AN296+AN303+AN310+AN317+AN324+AN331+AN338+AN345+AN352+AN359+AN366+AN373+AN380+AN387+AN394+AN401+AN408+AN415+AN422+AN429+AN436+AN443+AN450+AN457+AN464+#REF!+AN472+AN479+AN486+AN493+AN500+AN507+AN514+AN521+AN528+AN535+AN542+AN549+AN556+AN563+AN570+AN577+AN584+AN591+AN598+AN605+AN612+AN619+AN626+AN633+AN640+AN647+AN654+AN661+AN668+AN675+AN682+AN689+AN696+AN703+AN710+AN717+AN724+AN731+AN738+AN745+AN752+AN759+AN766+AN773+AN780+AN787+AN794+AN801+AN808+AN815+AN822+AN829+AN836+AN843+AN850+AN857+AN864+AN871+AN878+AN885+AN892+AN899+AN906+AN913+AN920+AN927+AN934+AN941+AN948+AN955+AN962+AN969+AN976+AN983+AN990+AN997+AN1004+AN1011+AN1018+AN1025+AN1032+AN1039+AN1046+AN1053+AN1060+AN1067+AN1074+AN1081+AN1088+AN1095+AN1102+AN1109+AN1116+AN1123+AN1130+AN1137+AN1144+AN1151+AN1158+AN1165+AN1172+AN1179+AN1186+AN1193+AN1200+AN1207+AN1214+AN1221+AN1228+AN1235+AN1242+AN1249+AN1256+AN1263+AN1270+AN1277+AN1284+AN16</f>
        <v>#REF!</v>
      </c>
      <c r="AO1291" s="86"/>
      <c r="AP1291" s="86" t="e">
        <f>AP23+AP30+AP107+AP114+AP100+AP79+AP93+AP86+AP58+AP72+AP51+AP37+AP44+AP65+AP219+AP226+AP233+AP177+AP121+AP128+AP135+AP142+AP149+AP156+AP163+AP170+AP184+AP191+AP198+AP205+AP212+AP240+AP247+AP254+AP261+AP268+AP275+AP282+AP289+AP296+AP303+AP310+AP317+AP324+AP331+AP338+AP345+AP352+AP359+AP366+AP373+AP380+AP387+AP394+AP401+AP408+AP415+AP422+AP429+AP436+AP443+AP450+AP457+AP464+#REF!+AP472+AP479+AP486+AP493+AP500+AP507+AP514+AP521+AP528+AP535+AP542+AP549+AP556+AP563+AP570+AP577+AP584+AP591+AP598+AP605+AP612+AP619+AP626+AP633+AP640+AP647+AP654+AP661+AP668+AP675+AP682+AP689+AP696+AP703+AP710+AP717+AP724+AP731+AP738+AP745+AP752+AP759+AP766+AP773+AP780+AP787+AP794+AP801+AP808+AP815+AP822+AP829+AP836+AP843+AP850+AP857+AP864+AP871+AP878+AP885+AP892+AP899+AP906+AP913+AP920+AP927+AP934+AP941+AP948+AP955+AP962+AP969+AP976+AP983+AP990+AP997+AP1004+AP1011+AP1018+AP1025+AP1032+AP1039+AP1046+AP1053+AP1060+AP1067+AP1074+AP1081+AP1088+AP1095+AP1102+AP1109+AP1116+AP1123+AP1130+AP1137+AP1144+AP1151+AP1158+AP1165+AP1172+AP1179+AP1186+AP1193+AP1200+AP1207+AP1214+AP1221+AP1228+AP1235+AP1242+AP1249+AP1256+AP1263+AP1270+AP1277+AP1284+AP16</f>
        <v>#REF!</v>
      </c>
      <c r="AQ1291" s="86" t="e">
        <f>AQ23+AQ30+AQ107+AQ114+AQ100+AQ79+AQ93+AQ86+AQ58+AQ72+AQ51+AQ37+AQ44+AQ65+AQ219+AQ226+AQ233+AQ177+AQ121+AQ128+AQ135+AQ142+AQ149+AQ156+AQ163+AQ170+AQ184+AQ191+AQ198+AQ205+AQ212+AQ240+AQ247+AQ254+AQ261+AQ268+AQ275+AQ282+AQ289+AQ296+AQ303+AQ310+AQ317+AQ324+AQ331+AQ338+AQ345+AQ352+AQ359+AQ366+AQ373+AQ380+AQ387+AQ394+AQ401+AQ408+AQ415+AQ422+AQ429+AQ436+AQ443+AQ450+AQ457+AQ464+#REF!+AQ472+AQ479+AQ486+AQ493+AQ500+AQ507+AQ514+AQ521+AQ528+AQ535+AQ542+AQ549+AQ556+AQ563+AQ570+AQ577+AQ584+AQ591+AQ598+AQ605+AQ612+AQ619+AQ626+AQ633+AQ640+AQ647+AQ654+AQ661+AQ668+AQ675+AQ682+AQ689+AQ696+AQ703+AQ710+AQ717+AQ724+AQ731+AQ738+AQ745+AQ752+AQ759+AQ766+AQ773+AQ780+AQ787+AQ794+AQ801+AQ808+AQ815+AQ822+AQ829+AQ836+AQ843+AQ850+AQ857+AQ864+AQ871+AQ878+AQ885+AQ892+AQ899+AQ906+AQ913+AQ920+AQ927+AQ934+AQ941+AQ948+AQ955+AQ962+AQ969+AQ976+AQ983+AQ990+AQ997+AQ1004+AQ1011+AQ1018+AQ1025+AQ1032+AQ1039+AQ1046+AQ1053+AQ1060+AQ1067+AQ1074+AQ1081+AQ1088+AQ1095+AQ1102+AQ1109+AQ1116+AQ1123+AQ1130+AQ1137+AQ1144+AQ1151+AQ1158+AQ1165+AQ1172+AQ1179+AQ1186+AQ1193+AQ1200+AQ1207+AQ1214+AQ1221+AQ1228+AQ1235+AQ1242+AQ1249+AQ1256+AQ1263+AQ1270+AQ1277+AQ1284+AQ16</f>
        <v>#REF!</v>
      </c>
      <c r="AR1291" s="86" t="e">
        <f>AR23+AR30+AR107+AR114+AR100+AR79+AR93+AR86+AR58+AR72+AR51+AR37+AR44+AR65+AR219+AR226+AR233+AR177+AR121+AR128+AR135+AR142+AR149+AR156+AR163+AR170+AR184+AR191+AR198+AR205+AR212+AR240+AR247+AR254+AR261+AR268+AR275+AR282+AR289+AR296+AR303+AR310+AR317+AR324+AR331+AR338+AR345+AR352+AR359+AR366+AR373+AR380+AR387+AR394+AR401+AR408+AR415+AR422+AR429+AR436+AR443+AR450+AR457+AR464+#REF!+AR472+AR479+AR486+AR493+AR500+AR507+AR514+AR521+AR528+AR535+AR542+AR549+AR556+AR563+AR570+AR577+AR584+AR591+AR598+AR605+AR612+AR619+AR626+AR633+AR640+AR647+AR654+AR661+AR668+AR675+AR682+AR689+AR696+AR703+AR710+AR717+AR724+AR731+AR738+AR745+AR752+AR759+AR766+AR773+AR780+AR787+AR794+AR801+AR808+AR815+AR822+AR829+AR836+AR843+AR850+AR857+AR864+AR871+AR878+AR885+AR892+AR899+AR906+AR913+AR920+AR927+AR934+AR941+AR948+AR955+AR962+AR969+AR976+AR983+AR990+AR997+AR1004+AR1011+AR1018+AR1025+AR1032+AR1039+AR1046+AR1053+AR1060+AR1067+AR1074+AR1081+AR1088+AR1095+AR1102+AR1109+AR1116+AR1123+AR1130+AR1137+AR1144+AR1151+AR1158+AR1165+AR1172+AR1179+AR1186+AR1193+AR1200+AR1207+AR1214+AR1221+AR1228+AR1235+AR1242+AR1249+AR1256+AR1263+AR1270+AR1277+AR1284+AR16</f>
        <v>#REF!</v>
      </c>
      <c r="AT1291" s="1"/>
    </row>
    <row r="1292" spans="4:44" ht="12.75" hidden="1">
      <c r="D1292" s="83"/>
      <c r="E1292" s="85" t="s">
        <v>23</v>
      </c>
      <c r="F1292" s="40"/>
      <c r="G1292" s="40"/>
      <c r="H1292" s="40"/>
      <c r="I1292" s="40"/>
      <c r="J1292" s="40"/>
      <c r="K1292" s="86" t="e">
        <f>K24+K31+K108+K115+K101+K80+K94+K87+K59+K73+K52+K38+K45+K66+K220+K227+K234+K178+K122+K129+K136+K143+K150+K157+K164+K171+K185+K192+K199+K206+K213+K241+K248+K255+K262+K269+K276+K283+K290+K297+K304+K311+K318+K325+K332+K339+K346+K353+K360+K367+K374+K381+K388+K395+K402+K409+K416+K423+K430+K437+K444+K451+K458+K465+#REF!+K473+K480+K487+K494+K501+K508+K515+K522+K529+K536+K543+K550+K557+K564+K571+K578+K585+K592+K599+K606+K613+K620+K627+K634+K641+K648+K655+K662+K669+K676+K683+K690+K697+K704+K711+K718+K725+K732+K739+K746+K753+K760+K767+K774+K781+K788+K795+K802+K809+K816+K823+K830+K837+K844+K851+K858+K865+K872+K879+K886+K893+K900+K907+K914+K921+K928+K935+K942+K949+K956+K963+K970+K977+K984+K991+K998+K1005+K1012+K1019+K1026+K1033+K1040+K1047+K1054+K1061+K1068+K1075+K1082+K1089+K1096+K1103+K1110+K1117+K1124+K1131+K1138+K1145+K1152+K1159+K1166+K1173+K1180+K1187+K1194+K1201+K1208+K1215+K1222+K1229+K1236+K1243+K1250+K1257+K1264+K1271+K1278+K1285+K17</f>
        <v>#REF!</v>
      </c>
      <c r="L1292" s="86" t="e">
        <f>L24+L31+L108+L115+L101+L80+L94+L87+L59+L73+L52+L38+L45+L66+L220+L227+L234+L178+L122+L129+L136+L143+L150+L157+L164+L171+L185+L192+L199+L206+L213+L241+L248+L255+L262+L269+L276+L283+L290+L297+L304+L311+L318+L325+L332+L339+L346+L353+L360+L367+L374+L381+L388+L395+L402+L409+L416+L423+L430+L437+L444+L451+L458+L465+#REF!+L473+L480+L487+L494+L501+L508+L515+L522+L529+L536+L543+L550+L557+L564+L571+L578+L585+L592+L599+L606+L613+L620+L627+L634+L641+L648+L655+L662+L669+L676+L683+L690+L697+L704+L711+L718+L725+L732+L739+L746+L753+L760+L767+L774+L781+L788+L795+L802+L809+L816+L823+L830+L837+L844+L851+L858+L865+L872+L879+L886+L893+L900+L907+L914+L921+L928+L935+L942+L949+L956+L963+L970+L977+L984+L991+L998+L1005+L1012+L1019+L1026+L1033+L1040+L1047+L1054+L1061+L1068+L1075+L1082+L1089+L1096+L1103+L1110+L1117+L1124+L1131+L1138+L1145+L1152+L1159+L1166+L1173+L1180+L1187+L1194+L1201+L1208+L1215+L1222+L1229+L1236+L1243+L1250+L1257+L1264+L1271+L1278+L1285+L17</f>
        <v>#REF!</v>
      </c>
      <c r="M1292" s="86"/>
      <c r="N1292" s="86"/>
      <c r="O1292" s="86"/>
      <c r="P1292" s="86"/>
      <c r="Q1292" s="86"/>
      <c r="R1292" s="86"/>
      <c r="S1292" s="86"/>
      <c r="T1292" s="86"/>
      <c r="U1292" s="86"/>
      <c r="V1292" s="86" t="e">
        <f>V24+V31+V108+V115+V101+V80+V94+V87+V59+V73+V52+V38+V45+V66+V220+V227+V234+V178+V122+V129+V136+V143+V150+V157+V164+V171+V185+V192+V199+V206+V213+V241+V248+V255+V262+V269+V276+V283+V290+V297+V304+V311+V318+V325+V332+V339+V346+V353+V360+V367+V374+V381+V388+V395+V402+V409+V416+V423+V430+V437+V444+V451+V458+V465+#REF!+V473+V480+V487+V494+V501+V508+V515+V522+V529+V536+V543+V550+V557+V564+V571+V578+V585+V592+V599+V606+V613+V620+V627+V634+V641+V648+V655+V662+V669+V676+V683+V690+V697+V704+V711+V718+V725+V732+V739+V746+V753+V760+V767+V774+V781+V788+V795+V802+V809+V816+V823+V830+V837+V844+V851+V858+V865+V872+V879+V886+V893+V900+V907+V914+V921+V928+V935+V942+V949+V956+V963+V970+V977+V984+V991+V998+V1005+V1012+V1019+V1026+V1033+V1040+V1047+V1054+V1061+V1068+V1075+V1082+V1089+V1096+V1103+V1110+V1117+V1124+V1131+V1138+V1145+V1152+V1159+V1166+V1173+V1180+V1187+V1194+V1201+V1208+V1215+V1222+V1229+V1236+V1243+V1250+V1257+V1264+V1271+V1278+V1285+V17</f>
        <v>#REF!</v>
      </c>
      <c r="W1292" s="86"/>
      <c r="X1292" s="86"/>
      <c r="Y1292" s="86"/>
      <c r="Z1292" s="86"/>
      <c r="AA1292" s="86"/>
      <c r="AB1292" s="86"/>
      <c r="AC1292" s="86"/>
      <c r="AD1292" s="86"/>
      <c r="AE1292" s="86"/>
      <c r="AF1292" s="86"/>
      <c r="AG1292" s="86"/>
      <c r="AH1292" s="86"/>
      <c r="AI1292" s="86"/>
      <c r="AJ1292" s="86"/>
      <c r="AK1292" s="86" t="e">
        <f>AK24+AK31+AK108+AK115+AK101+AK80+AK94+AK87+AK59+AK73+AK52+AK38+AK45+AK66+AK220+AK227+AK234+AK178+AK122+AK129+AK136+AK143+AK150+AK157+AK164+AK171+AK185+AK192+AK199+AK206+AK213+AK241+AK248+AK255+AK262+AK269+AK276+AK283+AK290+AK297+AK304+AK311+AK318+AK325+AK332+AK339+AK346+AK353+AK360+AK367+AK374+AK381+AK388+AK395+AK402+AK409+AK416+AK423+AK430+AK437+AK444+AK451+AK458+AK465+#REF!+AK473+AK480+AK487+AK494+AK501+AK508+AK515+AK522+AK529+AK536+AK543+AK550+AK557+AK564+AK571+AK578+AK585+AK592+AK599+AK606+AK613+AK620+AK627+AK634+AK641+AK648+AK655+AK662+AK669+AK676+AK683+AK690+AK697+AK704+AK711+AK718+AK725+AK732+AK739+AK746+AK753+AK760+AK767+AK774+AK781+AK788+AK795+AK802+AK809+AK816+AK823+AK830+AK837+AK844+AK851+AK858+AK865+AK872+AK879+AK886+AK893+AK900+AK907+AK914+AK921+AK928+AK935+AK942+AK949+AK956+AK963+AK970+AK977+AK984+AK991+AK998+AK1005+AK1012+AK1019+AK1026+AK1033+AK1040+AK1047+AK1054+AK1061+AK1068+AK1075+AK1082+AK1089+AK1096+AK1103+AK1110+AK1117+AK1124+AK1131+AK1138+AK1145+AK1152+AK1159+AK1166+AK1173+AK1180+AK1187+AK1194+AK1201+AK1208+AK1215+AK1222+AK1229+AK1236+AK1243+AK1250+AK1257+AK1264+AK1271+AK1278+AK1285+AK17</f>
        <v>#REF!</v>
      </c>
      <c r="AL1292" s="86" t="e">
        <f>AL24+AL31+AL108+AL115+AL101+AL80+AL94+AL87+AL59+AL73+AL52+AL38+AL45+AL66+AL220+AL227+AL234+AL178+AL122+AL129+AL136+AL143+AL150+AL157+AL164+AL171+AL185+AL192+AL199+AL206+AL213+AL241+AL248+AL255+AL262+AL269+AL276+AL283+AL290+AL297+AL304+AL311+AL318+AL325+AL332+AL339+AL346+AL353+AL360+AL367+AL374+AL381+AL388+AL395+AL402+AL409+AL416+AL423+AL430+AL437+AL444+AL451+AL458+AL465+#REF!+AL473+AL480+AL487+AL494+AL501+AL508+AL515+AL522+AL529+AL536+AL543+AL550+AL557+AL564+AL571+AL578+AL585+AL592+AL599+AL606+AL613+AL620+AL627+AL634+AL641+AL648+AL655+AL662+AL669+AL676+AL683+AL690+AL697+AL704+AL711+AL718+AL725+AL732+AL739+AL746+AL753+AL760+AL767+AL774+AL781+AL788+AL795+AL802+AL809+AL816+AL823+AL830+AL837+AL844+AL851+AL858+AL865+AL872+AL879+AL886+AL893+AL900+AL907+AL914+AL921+AL928+AL935+AL942+AL949+AL956+AL963+AL970+AL977+AL984+AL991+AL998+AL1005+AL1012+AL1019+AL1026+AL1033+AL1040+AL1047+AL1054+AL1061+AL1068+AL1075+AL1082+AL1089+AL1096+AL1103+AL1110+AL1117+AL1124+AL1131+AL1138+AL1145+AL1152+AL1159+AL1166+AL1173+AL1180+AL1187+AL1194+AL1201+AL1208+AL1215+AL1222+AL1229+AL1236+AL1243+AL1250+AL1257+AL1264+AL1271+AL1278+AL1285+AL17</f>
        <v>#REF!</v>
      </c>
      <c r="AM1292" s="86" t="e">
        <f>AM24+AM31+AM108+AM115+AM101+AM80+AM94+AM87+AM59+AM73+AM52+AM38+AM45+AM66+AM220+AM227+AM234+AM178+AM122+AM129+AM136+AM143+AM150+AM157+AM164+AM171+AM185+AM192+AM199+AM206+AM213+AM241+AM248+AM255+AM262+AM269+AM276+AM283+AM290+AM297+AM304+AM311+AM318+AM325+AM332+AM339+AM346+AM353+AM360+AM367+AM374+AM381+AM388+AM395+AM402+AM409+AM416+AM423+AM430+AM437+AM444+AM451+AM458+AM465+#REF!+AM473+AM480+AM487+AM494+AM501+AM508+AM515+AM522+AM529+AM536+AM543+AM550+AM557+AM564+AM571+AM578+AM585+AM592+AM599+AM606+AM613+AM620+AM627+AM634+AM641+AM648+AM655+AM662+AM669+AM676+AM683+AM690+AM697+AM704+AM711+AM718+AM725+AM732+AM739+AM746+AM753+AM760+AM767+AM774+AM781+AM788+AM795+AM802+AM809+AM816+AM823+AM830+AM837+AM844+AM851+AM858+AM865+AM872+AM879+AM886+AM893+AM900+AM907+AM914+AM921+AM928+AM935+AM942+AM949+AM956+AM963+AM970+AM977+AM984+AM991+AM998+AM1005+AM1012+AM1019+AM1026+AM1033+AM1040+AM1047+AM1054+AM1061+AM1068+AM1075+AM1082+AM1089+AM1096+AM1103+AM1110+AM1117+AM1124+AM1131+AM1138+AM1145+AM1152+AM1159+AM1166+AM1173+AM1180+AM1187+AM1194+AM1201+AM1208+AM1215+AM1222+AM1229+AM1236+AM1243+AM1250+AM1257+AM1264+AM1271+AM1278+AM1285+AM17</f>
        <v>#REF!</v>
      </c>
      <c r="AN1292" s="86" t="e">
        <f>AN24+AN31+AN108+AN115+AN101+AN80+AN94+AN87+AN59+AN73+AN52+AN38+AN45+AN66+AN220+AN227+AN234+AN178+AN122+AN129+AN136+AN143+AN150+AN157+AN164+AN171+AN185+AN192+AN199+AN206+AN213+AN241+AN248+AN255+AN262+AN269+AN276+AN283+AN290+AN297+AN304+AN311+AN318+AN325+AN332+AN339+AN346+AN353+AN360+AN367+AN374+AN381+AN388+AN395+AN402+AN409+AN416+AN423+AN430+AN437+AN444+AN451+AN458+AN465+#REF!+AN473+AN480+AN487+AN494+AN501+AN508+AN515+AN522+AN529+AN536+AN543+AN550+AN557+AN564+AN571+AN578+AN585+AN592+AN599+AN606+AN613+AN620+AN627+AN634+AN641+AN648+AN655+AN662+AN669+AN676+AN683+AN690+AN697+AN704+AN711+AN718+AN725+AN732+AN739+AN746+AN753+AN760+AN767+AN774+AN781+AN788+AN795+AN802+AN809+AN816+AN823+AN830+AN837+AN844+AN851+AN858+AN865+AN872+AN879+AN886+AN893+AN900+AN907+AN914+AN921+AN928+AN935+AN942+AN949+AN956+AN963+AN970+AN977+AN984+AN991+AN998+AN1005+AN1012+AN1019+AN1026+AN1033+AN1040+AN1047+AN1054+AN1061+AN1068+AN1075+AN1082+AN1089+AN1096+AN1103+AN1110+AN1117+AN1124+AN1131+AN1138+AN1145+AN1152+AN1159+AN1166+AN1173+AN1180+AN1187+AN1194+AN1201+AN1208+AN1215+AN1222+AN1229+AN1236+AN1243+AN1250+AN1257+AN1264+AN1271+AN1278+AN1285+AN17</f>
        <v>#REF!</v>
      </c>
      <c r="AO1292" s="86"/>
      <c r="AP1292" s="86" t="e">
        <f>AP24+AP31+AP108+AP115+AP101+AP80+AP94+AP87+AP59+AP73+AP52+AP38+AP45+AP66+AP220+AP227+AP234+AP178+AP122+AP129+AP136+AP143+AP150+AP157+AP164+AP171+AP185+AP192+AP199+AP206+AP213+AP241+AP248+AP255+AP262+AP269+AP276+AP283+AP290+AP297+AP304+AP311+AP318+AP325+AP332+AP339+AP346+AP353+AP360+AP367+AP374+AP381+AP388+AP395+AP402+AP409+AP416+AP423+AP430+AP437+AP444+AP451+AP458+AP465+#REF!+AP473+AP480+AP487+AP494+AP501+AP508+AP515+AP522+AP529+AP536+AP543+AP550+AP557+AP564+AP571+AP578+AP585+AP592+AP599+AP606+AP613+AP620+AP627+AP634+AP641+AP648+AP655+AP662+AP669+AP676+AP683+AP690+AP697+AP704+AP711+AP718+AP725+AP732+AP739+AP746+AP753+AP760+AP767+AP774+AP781+AP788+AP795+AP802+AP809+AP816+AP823+AP830+AP837+AP844+AP851+AP858+AP865+AP872+AP879+AP886+AP893+AP900+AP907+AP914+AP921+AP928+AP935+AP942+AP949+AP956+AP963+AP970+AP977+AP984+AP991+AP998+AP1005+AP1012+AP1019+AP1026+AP1033+AP1040+AP1047+AP1054+AP1061+AP1068+AP1075+AP1082+AP1089+AP1096+AP1103+AP1110+AP1117+AP1124+AP1131+AP1138+AP1145+AP1152+AP1159+AP1166+AP1173+AP1180+AP1187+AP1194+AP1201+AP1208+AP1215+AP1222+AP1229+AP1236+AP1243+AP1250+AP1257+AP1264+AP1271+AP1278+AP1285+AP17</f>
        <v>#REF!</v>
      </c>
      <c r="AQ1292" s="86" t="e">
        <f>AQ24+AQ31+AQ108+AQ115+AQ101+AQ80+AQ94+AQ87+AQ59+AQ73+AQ52+AQ38+AQ45+AQ66+AQ220+AQ227+AQ234+AQ178+AQ122+AQ129+AQ136+AQ143+AQ150+AQ157+AQ164+AQ171+AQ185+AQ192+AQ199+AQ206+AQ213+AQ241+AQ248+AQ255+AQ262+AQ269+AQ276+AQ283+AQ290+AQ297+AQ304+AQ311+AQ318+AQ325+AQ332+AQ339+AQ346+AQ353+AQ360+AQ367+AQ374+AQ381+AQ388+AQ395+AQ402+AQ409+AQ416+AQ423+AQ430+AQ437+AQ444+AQ451+AQ458+AQ465+#REF!+AQ473+AQ480+AQ487+AQ494+AQ501+AQ508+AQ515+AQ522+AQ529+AQ536+AQ543+AQ550+AQ557+AQ564+AQ571+AQ578+AQ585+AQ592+AQ599+AQ606+AQ613+AQ620+AQ627+AQ634+AQ641+AQ648+AQ655+AQ662+AQ669+AQ676+AQ683+AQ690+AQ697+AQ704+AQ711+AQ718+AQ725+AQ732+AQ739+AQ746+AQ753+AQ760+AQ767+AQ774+AQ781+AQ788+AQ795+AQ802+AQ809+AQ816+AQ823+AQ830+AQ837+AQ844+AQ851+AQ858+AQ865+AQ872+AQ879+AQ886+AQ893+AQ900+AQ907+AQ914+AQ921+AQ928+AQ935+AQ942+AQ949+AQ956+AQ963+AQ970+AQ977+AQ984+AQ991+AQ998+AQ1005+AQ1012+AQ1019+AQ1026+AQ1033+AQ1040+AQ1047+AQ1054+AQ1061+AQ1068+AQ1075+AQ1082+AQ1089+AQ1096+AQ1103+AQ1110+AQ1117+AQ1124+AQ1131+AQ1138+AQ1145+AQ1152+AQ1159+AQ1166+AQ1173+AQ1180+AQ1187+AQ1194+AQ1201+AQ1208+AQ1215+AQ1222+AQ1229+AQ1236+AQ1243+AQ1250+AQ1257+AQ1264+AQ1271+AQ1278+AQ1285+AQ17</f>
        <v>#REF!</v>
      </c>
      <c r="AR1292" s="86" t="e">
        <f>AR24+AR31+AR108+AR115+AR101+AR80+AR94+AR87+AR59+AR73+AR52+AR38+AR45+AR66+AR220+AR227+AR234+AR178+AR122+AR129+AR136+AR143+AR150+AR157+AR164+AR171+AR185+AR192+AR199+AR206+AR213+AR241+AR248+AR255+AR262+AR269+AR276+AR283+AR290+AR297+AR304+AR311+AR318+AR325+AR332+AR339+AR346+AR353+AR360+AR367+AR374+AR381+AR388+AR395+AR402+AR409+AR416+AR423+AR430+AR437+AR444+AR451+AR458+AR465+#REF!+AR473+AR480+AR487+AR494+AR501+AR508+AR515+AR522+AR529+AR536+AR543+AR550+AR557+AR564+AR571+AR578+AR585+AR592+AR599+AR606+AR613+AR620+AR627+AR634+AR641+AR648+AR655+AR662+AR669+AR676+AR683+AR690+AR697+AR704+AR711+AR718+AR725+AR732+AR739+AR746+AR753+AR760+AR767+AR774+AR781+AR788+AR795+AR802+AR809+AR816+AR823+AR830+AR837+AR844+AR851+AR858+AR865+AR872+AR879+AR886+AR893+AR900+AR907+AR914+AR921+AR928+AR935+AR942+AR949+AR956+AR963+AR970+AR977+AR984+AR991+AR998+AR1005+AR1012+AR1019+AR1026+AR1033+AR1040+AR1047+AR1054+AR1061+AR1068+AR1075+AR1082+AR1089+AR1096+AR1103+AR1110+AR1117+AR1124+AR1131+AR1138+AR1145+AR1152+AR1159+AR1166+AR1173+AR1180+AR1187+AR1194+AR1201+AR1208+AR1215+AR1222+AR1229+AR1236+AR1243+AR1250+AR1257+AR1264+AR1271+AR1278+AR1285+AR17</f>
        <v>#REF!</v>
      </c>
    </row>
    <row r="1293" spans="4:44" ht="12.75" hidden="1">
      <c r="D1293" s="83"/>
      <c r="E1293" s="85" t="s">
        <v>24</v>
      </c>
      <c r="F1293" s="40"/>
      <c r="G1293" s="40"/>
      <c r="H1293" s="40"/>
      <c r="I1293" s="40"/>
      <c r="J1293" s="40"/>
      <c r="K1293" s="86" t="e">
        <f>K25+K32+K109+K116+K102+K81+K95+K88+K60+K74+K53+K39+K46+K67+K221+K228+K235+K179+K123+K130+K137+K144+K151+K158+K165+K172+K186+K193+K200+K207+K214+K242+K249+K256+K263+K270+K277+K284+K291+K298+K305+K312+K319+K326+K333+K340+K347+K354+K361+K368+K375+K382+K389+K396+K403+K410+K417+K424+K431+K438+K445+K452+K459+K466+#REF!+K474+K481+K488+K495+K502+K509+K516+K523+K530+K537+K544+K551+K558+K565+K572+K579+K586+K593+K600+K607+K614+K621+K628+K635+K642+K649+K656+K663+K670+K677+K684+K691+K698+K705+K712+K719+K726+K733+K740+K747+K754+K761+K768+K775+K782+K789+K796+K803+K810+K817+K824+K831+K838+K845+K852+K859+K866+K873+K880+K887+K894+K901+K908+K915+K922+K929+K936+K943+K950+K957+K964+K971+K978+K985+K992+K999+K1006+K1013+K1020+K1027+K1034+K1041+K1048+K1055+K1062+K1069+K1076+K1083+K1090+K1097+K1104+K1111+K1118+K1125+K1132+K1139+K1146+K1153+K1160+K1167+K1174+K1181+K1188+K1195+K1202+K1209+K1216+K1223+K1230+K1237+K1244+K1251+K1258+K1265+K1272+K1279+K1286+K18</f>
        <v>#REF!</v>
      </c>
      <c r="L1293" s="86" t="e">
        <f>L25+L32+L109+L116+L102+L81+L95+L88+L60+L74+L53+L39+L46+L67+L221+L228+L235+L179+L123+L130+L137+L144+L151+L158+L165+L172+L186+L193+L200+L207+L214+L242+L249+L256+L263+L270+L277+L284+L291+L298+L305+L312+L319+L326+L333+L340+L347+L354+L361+L368+L375+L382+L389+L396+L403+L410+L417+L424+L431+L438+L445+L452+L459+L466+#REF!+L474+L481+L488+L495+L502+L509+L516+L523+L530+L537+L544+L551+L558+L565+L572+L579+L586+L593+L600+L607+L614+L621+L628+L635+L642+L649+L656+L663+L670+L677+L684+L691+L698+L705+L712+L719+L726+L733+L740+L747+L754+L761+L768+L775+L782+L789+L796+L803+L810+L817+L824+L831+L838+L845+L852+L859+L866+L873+L880+L887+L894+L901+L908+L915+L922+L929+L936+L943+L950+L957+L964+L971+L978+L985+L992+L999+L1006+L1013+L1020+L1027+L1034+L1041+L1048+L1055+L1062+L1069+L1076+L1083+L1090+L1097+L1104+L1111+L1118+L1125+L1132+L1139+L1146+L1153+L1160+L1167+L1174+L1181+L1188+L1195+L1202+L1209+L1216+L1223+L1230+L1237+L1244+L1251+L1258+L1265+L1272+L1279+L1286+L18</f>
        <v>#REF!</v>
      </c>
      <c r="M1293" s="86"/>
      <c r="N1293" s="86"/>
      <c r="O1293" s="86"/>
      <c r="P1293" s="86"/>
      <c r="Q1293" s="86"/>
      <c r="R1293" s="86"/>
      <c r="S1293" s="86"/>
      <c r="T1293" s="86"/>
      <c r="U1293" s="86"/>
      <c r="V1293" s="86" t="e">
        <f>V25+V32+V109+V116+V102+V81+V95+V88+V60+V74+V53+V39+V46+V67+V221+V228+V235+V179+V123+V130+V137+V144+V151+V158+V165+V172+V186+V193+V200+V207+V214+V242+V249+V256+V263+V270+V277+V284+V291+V298+V305+V312+V319+V326+V333+V340+V347+V354+V361+V368+V375+V382+V389+V396+V403+V410+V417+V424+V431+V438+V445+V452+V459+V466+#REF!+V474+V481+V488+V495+V502+V509+V516+V523+V530+V537+V544+V551+V558+V565+V572+V579+V586+V593+V600+V607+V614+V621+V628+V635+V642+V649+V656+V663+V670+V677+V684+V691+V698+V705+V712+V719+V726+V733+V740+V747+V754+V761+V768+V775+V782+V789+V796+V803+V810+V817+V824+V831+V838+V845+V852+V859+V866+V873+V880+V887+V894+V901+V908+V915+V922+V929+V936+V943+V950+V957+V964+V971+V978+V985+V992+V999+V1006+V1013+V1020+V1027+V1034+V1041+V1048+V1055+V1062+V1069+V1076+V1083+V1090+V1097+V1104+V1111+V1118+V1125+V1132+V1139+V1146+V1153+V1160+V1167+V1174+V1181+V1188+V1195+V1202+V1209+V1216+V1223+V1230+V1237+V1244+V1251+V1258+V1265+V1272+V1279+V1286+V18</f>
        <v>#REF!</v>
      </c>
      <c r="W1293" s="86"/>
      <c r="X1293" s="86"/>
      <c r="Y1293" s="86"/>
      <c r="Z1293" s="86"/>
      <c r="AA1293" s="86"/>
      <c r="AB1293" s="86"/>
      <c r="AC1293" s="86"/>
      <c r="AD1293" s="86"/>
      <c r="AE1293" s="86"/>
      <c r="AF1293" s="86"/>
      <c r="AG1293" s="86"/>
      <c r="AH1293" s="86"/>
      <c r="AI1293" s="86"/>
      <c r="AJ1293" s="86"/>
      <c r="AK1293" s="86" t="e">
        <f>AK25+AK32+AK109+AK116+AK102+AK81+AK95+AK88+AK60+AK74+AK53+AK39+AK46+AK67+AK221+AK228+AK235+AK179+AK123+AK130+AK137+AK144+AK151+AK158+AK165+AK172+AK186+AK193+AK200+AK207+AK214+AK242+AK249+AK256+AK263+AK270+AK277+AK284+AK291+AK298+AK305+AK312+AK319+AK326+AK333+AK340+AK347+AK354+AK361+AK368+AK375+AK382+AK389+AK396+AK403+AK410+AK417+AK424+AK431+AK438+AK445+AK452+AK459+AK466+#REF!+AK474+AK481+AK488+AK495+AK502+AK509+AK516+AK523+AK530+AK537+AK544+AK551+AK558+AK565+AK572+AK579+AK586+AK593+AK600+AK607+AK614+AK621+AK628+AK635+AK642+AK649+AK656+AK663+AK670+AK677+AK684+AK691+AK698+AK705+AK712+AK719+AK726+AK733+AK740+AK747+AK754+AK761+AK768+AK775+AK782+AK789+AK796+AK803+AK810+AK817+AK824+AK831+AK838+AK845+AK852+AK859+AK866+AK873+AK880+AK887+AK894+AK901+AK908+AK915+AK922+AK929+AK936+AK943+AK950+AK957+AK964+AK971+AK978+AK985+AK992+AK999+AK1006+AK1013+AK1020+AK1027+AK1034+AK1041+AK1048+AK1055+AK1062+AK1069+AK1076+AK1083+AK1090+AK1097+AK1104+AK1111+AK1118+AK1125+AK1132+AK1139+AK1146+AK1153+AK1160+AK1167+AK1174+AK1181+AK1188+AK1195+AK1202+AK1209+AK1216+AK1223+AK1230+AK1237+AK1244+AK1251+AK1258+AK1265+AK1272+AK1279+AK1286+AK18</f>
        <v>#REF!</v>
      </c>
      <c r="AL1293" s="86" t="e">
        <f>AL25+AL32+AL109+AL116+AL102+AL81+AL95+AL88+AL60+AL74+AL53+AL39+AL46+AL67+AL221+AL228+AL235+AL179+AL123+AL130+AL137+AL144+AL151+AL158+AL165+AL172+AL186+AL193+AL200+AL207+AL214+AL242+AL249+AL256+AL263+AL270+AL277+AL284+AL291+AL298+AL305+AL312+AL319+AL326+AL333+AL340+AL347+AL354+AL361+AL368+AL375+AL382+AL389+AL396+AL403+AL410+AL417+AL424+AL431+AL438+AL445+AL452+AL459+AL466+#REF!+AL474+AL481+AL488+AL495+AL502+AL509+AL516+AL523+AL530+AL537+AL544+AL551+AL558+AL565+AL572+AL579+AL586+AL593+AL600+AL607+AL614+AL621+AL628+AL635+AL642+AL649+AL656+AL663+AL670+AL677+AL684+AL691+AL698+AL705+AL712+AL719+AL726+AL733+AL740+AL747+AL754+AL761+AL768+AL775+AL782+AL789+AL796+AL803+AL810+AL817+AL824+AL831+AL838+AL845+AL852+AL859+AL866+AL873+AL880+AL887+AL894+AL901+AL908+AL915+AL922+AL929+AL936+AL943+AL950+AL957+AL964+AL971+AL978+AL985+AL992+AL999+AL1006+AL1013+AL1020+AL1027+AL1034+AL1041+AL1048+AL1055+AL1062+AL1069+AL1076+AL1083+AL1090+AL1097+AL1104+AL1111+AL1118+AL1125+AL1132+AL1139+AL1146+AL1153+AL1160+AL1167+AL1174+AL1181+AL1188+AL1195+AL1202+AL1209+AL1216+AL1223+AL1230+AL1237+AL1244+AL1251+AL1258+AL1265+AL1272+AL1279+AL1286+AL18</f>
        <v>#REF!</v>
      </c>
      <c r="AM1293" s="86" t="e">
        <f>AM25+AM32+AM109+AM116+AM102+AM81+AM95+AM88+AM60+AM74+AM53+AM39+AM46+AM67+AM221+AM228+AM235+AM179+AM123+AM130+AM137+AM144+AM151+AM158+AM165+AM172+AM186+AM193+AM200+AM207+AM214+AM242+AM249+AM256+AM263+AM270+AM277+AM284+AM291+AM298+AM305+AM312+AM319+AM326+AM333+AM340+AM347+AM354+AM361+AM368+AM375+AM382+AM389+AM396+AM403+AM410+AM417+AM424+AM431+AM438+AM445+AM452+AM459+AM466+#REF!+AM474+AM481+AM488+AM495+AM502+AM509+AM516+AM523+AM530+AM537+AM544+AM551+AM558+AM565+AM572+AM579+AM586+AM593+AM600+AM607+AM614+AM621+AM628+AM635+AM642+AM649+AM656+AM663+AM670+AM677+AM684+AM691+AM698+AM705+AM712+AM719+AM726+AM733+AM740+AM747+AM754+AM761+AM768+AM775+AM782+AM789+AM796+AM803+AM810+AM817+AM824+AM831+AM838+AM845+AM852+AM859+AM866+AM873+AM880+AM887+AM894+AM901+AM908+AM915+AM922+AM929+AM936+AM943+AM950+AM957+AM964+AM971+AM978+AM985+AM992+AM999+AM1006+AM1013+AM1020+AM1027+AM1034+AM1041+AM1048+AM1055+AM1062+AM1069+AM1076+AM1083+AM1090+AM1097+AM1104+AM1111+AM1118+AM1125+AM1132+AM1139+AM1146+AM1153+AM1160+AM1167+AM1174+AM1181+AM1188+AM1195+AM1202+AM1209+AM1216+AM1223+AM1230+AM1237+AM1244+AM1251+AM1258+AM1265+AM1272+AM1279+AM1286+AM18</f>
        <v>#REF!</v>
      </c>
      <c r="AN1293" s="86" t="e">
        <f>AN25+AN32+AN109+AN116+AN102+AN81+AN95+AN88+AN60+AN74+AN53+AN39+AN46+AN67+AN221+AN228+AN235+AN179+AN123+AN130+AN137+AN144+AN151+AN158+AN165+AN172+AN186+AN193+AN200+AN207+AN214+AN242+AN249+AN256+AN263+AN270+AN277+AN284+AN291+AN298+AN305+AN312+AN319+AN326+AN333+AN340+AN347+AN354+AN361+AN368+AN375+AN382+AN389+AN396+AN403+AN410+AN417+AN424+AN431+AN438+AN445+AN452+AN459+AN466+#REF!+AN474+AN481+AN488+AN495+AN502+AN509+AN516+AN523+AN530+AN537+AN544+AN551+AN558+AN565+AN572+AN579+AN586+AN593+AN600+AN607+AN614+AN621+AN628+AN635+AN642+AN649+AN656+AN663+AN670+AN677+AN684+AN691+AN698+AN705+AN712+AN719+AN726+AN733+AN740+AN747+AN754+AN761+AN768+AN775+AN782+AN789+AN796+AN803+AN810+AN817+AN824+AN831+AN838+AN845+AN852+AN859+AN866+AN873+AN880+AN887+AN894+AN901+AN908+AN915+AN922+AN929+AN936+AN943+AN950+AN957+AN964+AN971+AN978+AN985+AN992+AN999+AN1006+AN1013+AN1020+AN1027+AN1034+AN1041+AN1048+AN1055+AN1062+AN1069+AN1076+AN1083+AN1090+AN1097+AN1104+AN1111+AN1118+AN1125+AN1132+AN1139+AN1146+AN1153+AN1160+AN1167+AN1174+AN1181+AN1188+AN1195+AN1202+AN1209+AN1216+AN1223+AN1230+AN1237+AN1244+AN1251+AN1258+AN1265+AN1272+AN1279+AN1286+AN18</f>
        <v>#REF!</v>
      </c>
      <c r="AO1293" s="86"/>
      <c r="AP1293" s="86" t="e">
        <f>AP25+AP32+AP109+AP116+AP102+AP81+AP95+AP88+AP60+AP74+AP53+AP39+AP46+AP67+AP221+AP228+AP235+AP179+AP123+AP130+AP137+AP144+AP151+AP158+AP165+AP172+AP186+AP193+AP200+AP207+AP214+AP242+AP249+AP256+AP263+AP270+AP277+AP284+AP291+AP298+AP305+AP312+AP319+AP326+AP333+AP340+AP347+AP354+AP361+AP368+AP375+AP382+AP389+AP396+AP403+AP410+AP417+AP424+AP431+AP438+AP445+AP452+AP459+AP466+#REF!+AP474+AP481+AP488+AP495+AP502+AP509+AP516+AP523+AP530+AP537+AP544+AP551+AP558+AP565+AP572+AP579+AP586+AP593+AP600+AP607+AP614+AP621+AP628+AP635+AP642+AP649+AP656+AP663+AP670+AP677+AP684+AP691+AP698+AP705+AP712+AP719+AP726+AP733+AP740+AP747+AP754+AP761+AP768+AP775+AP782+AP789+AP796+AP803+AP810+AP817+AP824+AP831+AP838+AP845+AP852+AP859+AP866+AP873+AP880+AP887+AP894+AP901+AP908+AP915+AP922+AP929+AP936+AP943+AP950+AP957+AP964+AP971+AP978+AP985+AP992+AP999+AP1006+AP1013+AP1020+AP1027+AP1034+AP1041+AP1048+AP1055+AP1062+AP1069+AP1076+AP1083+AP1090+AP1097+AP1104+AP1111+AP1118+AP1125+AP1132+AP1139+AP1146+AP1153+AP1160+AP1167+AP1174+AP1181+AP1188+AP1195+AP1202+AP1209+AP1216+AP1223+AP1230+AP1237+AP1244+AP1251+AP1258+AP1265+AP1272+AP1279+AP1286+AP18</f>
        <v>#REF!</v>
      </c>
      <c r="AQ1293" s="86" t="e">
        <f>AQ25+AQ32+AQ109+AQ116+AQ102+AQ81+AQ95+AQ88+AQ60+AQ74+AQ53+AQ39+AQ46+AQ67+AQ221+AQ228+AQ235+AQ179+AQ123+AQ130+AQ137+AQ144+AQ151+AQ158+AQ165+AQ172+AQ186+AQ193+AQ200+AQ207+AQ214+AQ242+AQ249+AQ256+AQ263+AQ270+AQ277+AQ284+AQ291+AQ298+AQ305+AQ312+AQ319+AQ326+AQ333+AQ340+AQ347+AQ354+AQ361+AQ368+AQ375+AQ382+AQ389+AQ396+AQ403+AQ410+AQ417+AQ424+AQ431+AQ438+AQ445+AQ452+AQ459+AQ466+#REF!+AQ474+AQ481+AQ488+AQ495+AQ502+AQ509+AQ516+AQ523+AQ530+AQ537+AQ544+AQ551+AQ558+AQ565+AQ572+AQ579+AQ586+AQ593+AQ600+AQ607+AQ614+AQ621+AQ628+AQ635+AQ642+AQ649+AQ656+AQ663+AQ670+AQ677+AQ684+AQ691+AQ698+AQ705+AQ712+AQ719+AQ726+AQ733+AQ740+AQ747+AQ754+AQ761+AQ768+AQ775+AQ782+AQ789+AQ796+AQ803+AQ810+AQ817+AQ824+AQ831+AQ838+AQ845+AQ852+AQ859+AQ866+AQ873+AQ880+AQ887+AQ894+AQ901+AQ908+AQ915+AQ922+AQ929+AQ936+AQ943+AQ950+AQ957+AQ964+AQ971+AQ978+AQ985+AQ992+AQ999+AQ1006+AQ1013+AQ1020+AQ1027+AQ1034+AQ1041+AQ1048+AQ1055+AQ1062+AQ1069+AQ1076+AQ1083+AQ1090+AQ1097+AQ1104+AQ1111+AQ1118+AQ1125+AQ1132+AQ1139+AQ1146+AQ1153+AQ1160+AQ1167+AQ1174+AQ1181+AQ1188+AQ1195+AQ1202+AQ1209+AQ1216+AQ1223+AQ1230+AQ1237+AQ1244+AQ1251+AQ1258+AQ1265+AQ1272+AQ1279+AQ1286+AQ18</f>
        <v>#REF!</v>
      </c>
      <c r="AR1293" s="86" t="e">
        <f>AR25+AR32+AR109+AR116+AR102+AR81+AR95+AR88+AR60+AR74+AR53+AR39+AR46+AR67+AR221+AR228+AR235+AR179+AR123+AR130+AR137+AR144+AR151+AR158+AR165+AR172+AR186+AR193+AR200+AR207+AR214+AR242+AR249+AR256+AR263+AR270+AR277+AR284+AR291+AR298+AR305+AR312+AR319+AR326+AR333+AR340+AR347+AR354+AR361+AR368+AR375+AR382+AR389+AR396+AR403+AR410+AR417+AR424+AR431+AR438+AR445+AR452+AR459+AR466+#REF!+AR474+AR481+AR488+AR495+AR502+AR509+AR516+AR523+AR530+AR537+AR544+AR551+AR558+AR565+AR572+AR579+AR586+AR593+AR600+AR607+AR614+AR621+AR628+AR635+AR642+AR649+AR656+AR663+AR670+AR677+AR684+AR691+AR698+AR705+AR712+AR719+AR726+AR733+AR740+AR747+AR754+AR761+AR768+AR775+AR782+AR789+AR796+AR803+AR810+AR817+AR824+AR831+AR838+AR845+AR852+AR859+AR866+AR873+AR880+AR887+AR894+AR901+AR908+AR915+AR922+AR929+AR936+AR943+AR950+AR957+AR964+AR971+AR978+AR985+AR992+AR999+AR1006+AR1013+AR1020+AR1027+AR1034+AR1041+AR1048+AR1055+AR1062+AR1069+AR1076+AR1083+AR1090+AR1097+AR1104+AR1111+AR1118+AR1125+AR1132+AR1139+AR1146+AR1153+AR1160+AR1167+AR1174+AR1181+AR1188+AR1195+AR1202+AR1209+AR1216+AR1223+AR1230+AR1237+AR1244+AR1251+AR1258+AR1265+AR1272+AR1279+AR1286+AR18</f>
        <v>#REF!</v>
      </c>
    </row>
    <row r="1294" spans="4:44" ht="12.75" hidden="1">
      <c r="D1294" s="83"/>
      <c r="E1294" s="85" t="s">
        <v>26</v>
      </c>
      <c r="F1294" s="40"/>
      <c r="G1294" s="40"/>
      <c r="H1294" s="40"/>
      <c r="I1294" s="40"/>
      <c r="J1294" s="40"/>
      <c r="K1294" s="86" t="e">
        <f>K26+K33+K110+K117+K103+K82+K96+K89+K61+K75+K54+K40+K47+K68+K222+K229+K236+K180+K124+K131+K138+K145+K152+K159+K166+K173+K187+K194+K201+K208+K215+K243+K250+K257+K264+K271+K278+K285+K292+K299+K306+K313+K320+K327+K334+K341+K348+K355+K362+K369+K376+K383+K390+K397+K404+K411+K418+K425+K432+K439+K446+K453+K460+K467+#REF!+K475+K482+K489+K496+K503+K510+K517+K524+K531+K538+K545+K552+K559+K566+K573+K580+K587+K594+K601+K608+K615+K622+K629+K636+K643+K650+K657+K664+K671+K678+K685+K692+K699+K706+K713+K720+K727+K734+K741+K748+K755+K762+K769+K776+K783+K790+K797+K804+K811+K818+K825+K832+K839+K846+K853+K860+K867+K874+K881+K888+K895+K902+K909+K916+K923+K930+K937+K944+K951+K958+K965+K972+K979+K986+K993+K1000+K1007+K1014+K1021+K1028+K1035+K1042+K1049+K1056+K1063+K1070+K1077+K1084+K1091+K1098+K1105+K1112+K1119+K1126+K1133+K1140+K1147+K1154+K1161+K1168+K1175+K1182+K1189+K1196+K1203+K1210+K1217+K1224+K1231+K1238+K1245+K1252+K1259+K1266+K1273+K1280+K1287+K19</f>
        <v>#REF!</v>
      </c>
      <c r="L1294" s="86" t="e">
        <f>L26+L33+L110+L117+L103+L82+L96+L89+L61+L75+L54+L40+L47+L68+L222+L229+L236+L180+L124+L131+L138+L145+L152+L159+L166+L173+L187+L194+L201+L208+L215+L243+L250+L257+L264+L271+L278+L285+L292+L299+L306+L313+L320+L327+L334+L341+L348+L355+L362+L369+L376+L383+L390+L397+L404+L411+L418+L425+L432+L439+L446+L453+L460+L467+#REF!+L475+L482+L489+L496+L503+L510+L517+L524+L531+L538+L545+L552+L559+L566+L573+L580+L587+L594+L601+L608+L615+L622+L629+L636+L643+L650+L657+L664+L671+L678+L685+L692+L699+L706+L713+L720+L727+L734+L741+L748+L755+L762+L769+L776+L783+L790+L797+L804+L811+L818+L825+L832+L839+L846+L853+L860+L867+L874+L881+L888+L895+L902+L909+L916+L923+L930+L937+L944+L951+L958+L965+L972+L979+L986+L993+L1000+L1007+L1014+L1021+L1028+L1035+L1042+L1049+L1056+L1063+L1070+L1077+L1084+L1091+L1098+L1105+L1112+L1119+L1126+L1133+L1140+L1147+L1154+L1161+L1168+L1175+L1182+L1189+L1196+L1203+L1210+L1217+L1224+L1231+L1238+L1245+L1252+L1259+L1266+L1273+L1280+L1287+L19</f>
        <v>#REF!</v>
      </c>
      <c r="M1294" s="86"/>
      <c r="N1294" s="86"/>
      <c r="O1294" s="86"/>
      <c r="P1294" s="86"/>
      <c r="Q1294" s="86"/>
      <c r="R1294" s="86"/>
      <c r="S1294" s="86"/>
      <c r="T1294" s="86"/>
      <c r="U1294" s="86"/>
      <c r="V1294" s="86" t="e">
        <f>V26+V33+V110+V117+V103+V82+V96+V89+V61+V75+V54+V40+V47+V68+V222+V229+V236+V180+V124+V131+V138+V145+V152+V159+V166+V173+V187+V194+V201+V208+V215+V243+V250+V257+V264+V271+V278+V285+V292+V299+V306+V313+V320+V327+V334+V341+V348+V355+V362+V369+V376+V383+V390+V397+V404+V411+V418+V425+V432+V439+V446+V453+V460+V467+#REF!+V475+V482+V489+V496+V503+V510+V517+V524+V531+V538+V545+V552+V559+V566+V573+V580+V587+V594+V601+V608+V615+V622+V629+V636+V643+V650+V657+V664+V671+V678+V685+V692+V699+V706+V713+V720+V727+V734+V741+V748+V755+V762+V769+V776+V783+V790+V797+V804+V811+V818+V825+V832+V839+V846+V853+V860+V867+V874+V881+V888+V895+V902+V909+V916+V923+V930+V937+V944+V951+V958+V965+V972+V979+V986+V993+V1000+V1007+V1014+V1021+V1028+V1035+V1042+V1049+V1056+V1063+V1070+V1077+V1084+V1091+V1098+V1105+V1112+V1119+V1126+V1133+V1140+V1147+V1154+V1161+V1168+V1175+V1182+V1189+V1196+V1203+V1210+V1217+V1224+V1231+V1238+V1245+V1252+V1259+V1266+V1273+V1280+V1287+V19</f>
        <v>#REF!</v>
      </c>
      <c r="W1294" s="86"/>
      <c r="X1294" s="86"/>
      <c r="Y1294" s="86"/>
      <c r="Z1294" s="86"/>
      <c r="AA1294" s="86"/>
      <c r="AB1294" s="86"/>
      <c r="AC1294" s="86"/>
      <c r="AD1294" s="86"/>
      <c r="AE1294" s="86"/>
      <c r="AF1294" s="86"/>
      <c r="AG1294" s="86"/>
      <c r="AH1294" s="86"/>
      <c r="AI1294" s="86"/>
      <c r="AJ1294" s="86"/>
      <c r="AK1294" s="86" t="e">
        <f>AK26+AK33+AK110+AK117+AK103+AK82+AK96+AK89+AK61+AK75+AK54+AK40+AK47+AK68+AK222+AK229+AK236+AK180+AK124+AK131+AK138+AK145+AK152+AK159+AK166+AK173+AK187+AK194+AK201+AK208+AK215+AK243+AK250+AK257+AK264+AK271+AK278+AK285+AK292+AK299+AK306+AK313+AK320+AK327+AK334+AK341+AK348+AK355+AK362+AK369+AK376+AK383+AK390+AK397+AK404+AK411+AK418+AK425+AK432+AK439+AK446+AK453+AK460+AK467+#REF!+AK475+AK482+AK489+AK496+AK503+AK510+AK517+AK524+AK531+AK538+AK545+AK552+AK559+AK566+AK573+AK580+AK587+AK594+AK601+AK608+AK615+AK622+AK629+AK636+AK643+AK650+AK657+AK664+AK671+AK678+AK685+AK692+AK699+AK706+AK713+AK720+AK727+AK734+AK741+AK748+AK755+AK762+AK769+AK776+AK783+AK790+AK797+AK804+AK811+AK818+AK825+AK832+AK839+AK846+AK853+AK860+AK867+AK874+AK881+AK888+AK895+AK902+AK909+AK916+AK923+AK930+AK937+AK944+AK951+AK958+AK965+AK972+AK979+AK986+AK993+AK1000+AK1007+AK1014+AK1021+AK1028+AK1035+AK1042+AK1049+AK1056+AK1063+AK1070+AK1077+AK1084+AK1091+AK1098+AK1105+AK1112+AK1119+AK1126+AK1133+AK1140+AK1147+AK1154+AK1161+AK1168+AK1175+AK1182+AK1189+AK1196+AK1203+AK1210+AK1217+AK1224+AK1231+AK1238+AK1245+AK1252+AK1259+AK1266+AK1273+AK1280+AK1287+AK19</f>
        <v>#REF!</v>
      </c>
      <c r="AL1294" s="86" t="e">
        <f>AL26+AL33+AL110+AL117+AL103+AL82+AL96+AL89+AL61+AL75+AL54+AL40+AL47+AL68+AL222+AL229+AL236+AL180+AL124+AL131+AL138+AL145+AL152+AL159+AL166+AL173+AL187+AL194+AL201+AL208+AL215+AL243+AL250+AL257+AL264+AL271+AL278+AL285+AL292+AL299+AL306+AL313+AL320+AL327+AL334+AL341+AL348+AL355+AL362+AL369+AL376+AL383+AL390+AL397+AL404+AL411+AL418+AL425+AL432+AL439+AL446+AL453+AL460+AL467+#REF!+AL475+AL482+AL489+AL496+AL503+AL510+AL517+AL524+AL531+AL538+AL545+AL552+AL559+AL566+AL573+AL580+AL587+AL594+AL601+AL608+AL615+AL622+AL629+AL636+AL643+AL650+AL657+AL664+AL671+AL678+AL685+AL692+AL699+AL706+AL713+AL720+AL727+AL734+AL741+AL748+AL755+AL762+AL769+AL776+AL783+AL790+AL797+AL804+AL811+AL818+AL825+AL832+AL839+AL846+AL853+AL860+AL867+AL874+AL881+AL888+AL895+AL902+AL909+AL916+AL923+AL930+AL937+AL944+AL951+AL958+AL965+AL972+AL979+AL986+AL993+AL1000+AL1007+AL1014+AL1021+AL1028+AL1035+AL1042+AL1049+AL1056+AL1063+AL1070+AL1077+AL1084+AL1091+AL1098+AL1105+AL1112+AL1119+AL1126+AL1133+AL1140+AL1147+AL1154+AL1161+AL1168+AL1175+AL1182+AL1189+AL1196+AL1203+AL1210+AL1217+AL1224+AL1231+AL1238+AL1245+AL1252+AL1259+AL1266+AL1273+AL1280+AL1287+AL19</f>
        <v>#REF!</v>
      </c>
      <c r="AM1294" s="86" t="e">
        <f>AM26+AM33+AM110+AM117+AM103+AM82+AM96+AM89+AM61+AM75+AM54+AM40+AM47+AM68+AM222+AM229+AM236+AM180+AM124+AM131+AM138+AM145+AM152+AM159+AM166+AM173+AM187+AM194+AM201+AM208+AM215+AM243+AM250+AM257+AM264+AM271+AM278+AM285+AM292+AM299+AM306+AM313+AM320+AM327+AM334+AM341+AM348+AM355+AM362+AM369+AM376+AM383+AM390+AM397+AM404+AM411+AM418+AM425+AM432+AM439+AM446+AM453+AM460+AM467+#REF!+AM475+AM482+AM489+AM496+AM503+AM510+AM517+AM524+AM531+AM538+AM545+AM552+AM559+AM566+AM573+AM580+AM587+AM594+AM601+AM608+AM615+AM622+AM629+AM636+AM643+AM650+AM657+AM664+AM671+AM678+AM685+AM692+AM699+AM706+AM713+AM720+AM727+AM734+AM741+AM748+AM755+AM762+AM769+AM776+AM783+AM790+AM797+AM804+AM811+AM818+AM825+AM832+AM839+AM846+AM853+AM860+AM867+AM874+AM881+AM888+AM895+AM902+AM909+AM916+AM923+AM930+AM937+AM944+AM951+AM958+AM965+AM972+AM979+AM986+AM993+AM1000+AM1007+AM1014+AM1021+AM1028+AM1035+AM1042+AM1049+AM1056+AM1063+AM1070+AM1077+AM1084+AM1091+AM1098+AM1105+AM1112+AM1119+AM1126+AM1133+AM1140+AM1147+AM1154+AM1161+AM1168+AM1175+AM1182+AM1189+AM1196+AM1203+AM1210+AM1217+AM1224+AM1231+AM1238+AM1245+AM1252+AM1259+AM1266+AM1273+AM1280+AM1287+AM19</f>
        <v>#REF!</v>
      </c>
      <c r="AN1294" s="86" t="e">
        <f>AN26+AN33+AN110+AN117+AN103+AN82+AN96+AN89+AN61+AN75+AN54+AN40+AN47+AN68+AN222+AN229+AN236+AN180+AN124+AN131+AN138+AN145+AN152+AN159+AN166+AN173+AN187+AN194+AN201+AN208+AN215+AN243+AN250+AN257+AN264+AN271+AN278+AN285+AN292+AN299+AN306+AN313+AN320+AN327+AN334+AN341+AN348+AN355+AN362+AN369+AN376+AN383+AN390+AN397+AN404+AN411+AN418+AN425+AN432+AN439+AN446+AN453+AN460+AN467+#REF!+AN475+AN482+AN489+AN496+AN503+AN510+AN517+AN524+AN531+AN538+AN545+AN552+AN559+AN566+AN573+AN580+AN587+AN594+AN601+AN608+AN615+AN622+AN629+AN636+AN643+AN650+AN657+AN664+AN671+AN678+AN685+AN692+AN699+AN706+AN713+AN720+AN727+AN734+AN741+AN748+AN755+AN762+AN769+AN776+AN783+AN790+AN797+AN804+AN811+AN818+AN825+AN832+AN839+AN846+AN853+AN860+AN867+AN874+AN881+AN888+AN895+AN902+AN909+AN916+AN923+AN930+AN937+AN944+AN951+AN958+AN965+AN972+AN979+AN986+AN993+AN1000+AN1007+AN1014+AN1021+AN1028+AN1035+AN1042+AN1049+AN1056+AN1063+AN1070+AN1077+AN1084+AN1091+AN1098+AN1105+AN1112+AN1119+AN1126+AN1133+AN1140+AN1147+AN1154+AN1161+AN1168+AN1175+AN1182+AN1189+AN1196+AN1203+AN1210+AN1217+AN1224+AN1231+AN1238+AN1245+AN1252+AN1259+AN1266+AN1273+AN1280+AN1287+AN19</f>
        <v>#REF!</v>
      </c>
      <c r="AO1294" s="86"/>
      <c r="AP1294" s="86" t="e">
        <f>AP26+AP33+AP110+AP117+AP103+AP82+AP96+AP89+AP61+AP75+AP54+AP40+AP47+AP68+AP222+AP229+AP236+AP180+AP124+AP131+AP138+AP145+AP152+AP159+AP166+AP173+AP187+AP194+AP201+AP208+AP215+AP243+AP250+AP257+AP264+AP271+AP278+AP285+AP292+AP299+AP306+AP313+AP320+AP327+AP334+AP341+AP348+AP355+AP362+AP369+AP376+AP383+AP390+AP397+AP404+AP411+AP418+AP425+AP432+AP439+AP446+AP453+AP460+AP467+#REF!+AP475+AP482+AP489+AP496+AP503+AP510+AP517+AP524+AP531+AP538+AP545+AP552+AP559+AP566+AP573+AP580+AP587+AP594+AP601+AP608+AP615+AP622+AP629+AP636+AP643+AP650+AP657+AP664+AP671+AP678+AP685+AP692+AP699+AP706+AP713+AP720+AP727+AP734+AP741+AP748+AP755+AP762+AP769+AP776+AP783+AP790+AP797+AP804+AP811+AP818+AP825+AP832+AP839+AP846+AP853+AP860+AP867+AP874+AP881+AP888+AP895+AP902+AP909+AP916+AP923+AP930+AP937+AP944+AP951+AP958+AP965+AP972+AP979+AP986+AP993+AP1000+AP1007+AP1014+AP1021+AP1028+AP1035+AP1042+AP1049+AP1056+AP1063+AP1070+AP1077+AP1084+AP1091+AP1098+AP1105+AP1112+AP1119+AP1126+AP1133+AP1140+AP1147+AP1154+AP1161+AP1168+AP1175+AP1182+AP1189+AP1196+AP1203+AP1210+AP1217+AP1224+AP1231+AP1238+AP1245+AP1252+AP1259+AP1266+AP1273+AP1280+AP1287+AP19</f>
        <v>#REF!</v>
      </c>
      <c r="AQ1294" s="86" t="e">
        <f>AQ26+AQ33+AQ110+AQ117+AQ103+AQ82+AQ96+AQ89+AQ61+AQ75+AQ54+AQ40+AQ47+AQ68+AQ222+AQ229+AQ236+AQ180+AQ124+AQ131+AQ138+AQ145+AQ152+AQ159+AQ166+AQ173+AQ187+AQ194+AQ201+AQ208+AQ215+AQ243+AQ250+AQ257+AQ264+AQ271+AQ278+AQ285+AQ292+AQ299+AQ306+AQ313+AQ320+AQ327+AQ334+AQ341+AQ348+AQ355+AQ362+AQ369+AQ376+AQ383+AQ390+AQ397+AQ404+AQ411+AQ418+AQ425+AQ432+AQ439+AQ446+AQ453+AQ460+AQ467+#REF!+AQ475+AQ482+AQ489+AQ496+AQ503+AQ510+AQ517+AQ524+AQ531+AQ538+AQ545+AQ552+AQ559+AQ566+AQ573+AQ580+AQ587+AQ594+AQ601+AQ608+AQ615+AQ622+AQ629+AQ636+AQ643+AQ650+AQ657+AQ664+AQ671+AQ678+AQ685+AQ692+AQ699+AQ706+AQ713+AQ720+AQ727+AQ734+AQ741+AQ748+AQ755+AQ762+AQ769+AQ776+AQ783+AQ790+AQ797+AQ804+AQ811+AQ818+AQ825+AQ832+AQ839+AQ846+AQ853+AQ860+AQ867+AQ874+AQ881+AQ888+AQ895+AQ902+AQ909+AQ916+AQ923+AQ930+AQ937+AQ944+AQ951+AQ958+AQ965+AQ972+AQ979+AQ986+AQ993+AQ1000+AQ1007+AQ1014+AQ1021+AQ1028+AQ1035+AQ1042+AQ1049+AQ1056+AQ1063+AQ1070+AQ1077+AQ1084+AQ1091+AQ1098+AQ1105+AQ1112+AQ1119+AQ1126+AQ1133+AQ1140+AQ1147+AQ1154+AQ1161+AQ1168+AQ1175+AQ1182+AQ1189+AQ1196+AQ1203+AQ1210+AQ1217+AQ1224+AQ1231+AQ1238+AQ1245+AQ1252+AQ1259+AQ1266+AQ1273+AQ1280+AQ1287+AQ19</f>
        <v>#REF!</v>
      </c>
      <c r="AR1294" s="86" t="e">
        <f>AR26+AR33+AR110+AR117+AR103+AR82+AR96+AR89+AR61+AR75+AR54+AR40+AR47+AR68+AR222+AR229+AR236+AR180+AR124+AR131+AR138+AR145+AR152+AR159+AR166+AR173+AR187+AR194+AR201+AR208+AR215+AR243+AR250+AR257+AR264+AR271+AR278+AR285+AR292+AR299+AR306+AR313+AR320+AR327+AR334+AR341+AR348+AR355+AR362+AR369+AR376+AR383+AR390+AR397+AR404+AR411+AR418+AR425+AR432+AR439+AR446+AR453+AR460+AR467+#REF!+AR475+AR482+AR489+AR496+AR503+AR510+AR517+AR524+AR531+AR538+AR545+AR552+AR559+AR566+AR573+AR580+AR587+AR594+AR601+AR608+AR615+AR622+AR629+AR636+AR643+AR650+AR657+AR664+AR671+AR678+AR685+AR692+AR699+AR706+AR713+AR720+AR727+AR734+AR741+AR748+AR755+AR762+AR769+AR776+AR783+AR790+AR797+AR804+AR811+AR818+AR825+AR832+AR839+AR846+AR853+AR860+AR867+AR874+AR881+AR888+AR895+AR902+AR909+AR916+AR923+AR930+AR937+AR944+AR951+AR958+AR965+AR972+AR979+AR986+AR993+AR1000+AR1007+AR1014+AR1021+AR1028+AR1035+AR1042+AR1049+AR1056+AR1063+AR1070+AR1077+AR1084+AR1091+AR1098+AR1105+AR1112+AR1119+AR1126+AR1133+AR1140+AR1147+AR1154+AR1161+AR1168+AR1175+AR1182+AR1189+AR1196+AR1203+AR1210+AR1217+AR1224+AR1231+AR1238+AR1245+AR1252+AR1259+AR1266+AR1273+AR1280+AR1287+AR19</f>
        <v>#REF!</v>
      </c>
    </row>
    <row r="1295" spans="4:44" ht="18" customHeight="1" hidden="1">
      <c r="D1295" s="87"/>
      <c r="E1295" s="40"/>
      <c r="F1295" s="40"/>
      <c r="G1295" s="40"/>
      <c r="H1295" s="40"/>
      <c r="I1295" s="40"/>
      <c r="J1295" s="40"/>
      <c r="K1295" s="88" t="e">
        <f>SUM(K1291:K1294)</f>
        <v>#REF!</v>
      </c>
      <c r="L1295" s="88" t="e">
        <f>SUM(L1291:L1294)</f>
        <v>#REF!</v>
      </c>
      <c r="M1295" s="88"/>
      <c r="N1295" s="88"/>
      <c r="O1295" s="88"/>
      <c r="P1295" s="88"/>
      <c r="Q1295" s="88"/>
      <c r="R1295" s="88"/>
      <c r="S1295" s="88"/>
      <c r="T1295" s="88"/>
      <c r="U1295" s="88"/>
      <c r="V1295" s="88" t="e">
        <f>SUM(V1291:V1294)</f>
        <v>#REF!</v>
      </c>
      <c r="W1295" s="88"/>
      <c r="X1295" s="88"/>
      <c r="Y1295" s="88"/>
      <c r="Z1295" s="88"/>
      <c r="AA1295" s="88"/>
      <c r="AB1295" s="88"/>
      <c r="AC1295" s="88"/>
      <c r="AD1295" s="88"/>
      <c r="AE1295" s="88"/>
      <c r="AF1295" s="88"/>
      <c r="AG1295" s="88"/>
      <c r="AH1295" s="88"/>
      <c r="AI1295" s="88"/>
      <c r="AJ1295" s="88"/>
      <c r="AK1295" s="88" t="e">
        <f>SUM(AK1291:AK1294)</f>
        <v>#REF!</v>
      </c>
      <c r="AL1295" s="88" t="e">
        <f>SUM(AL1291:AL1294)</f>
        <v>#REF!</v>
      </c>
      <c r="AM1295" s="88" t="e">
        <f>SUM(AM1291:AM1294)</f>
        <v>#REF!</v>
      </c>
      <c r="AN1295" s="88" t="e">
        <f>SUM(AN1291:AN1294)</f>
        <v>#REF!</v>
      </c>
      <c r="AO1295" s="88"/>
      <c r="AP1295" s="88" t="e">
        <f>SUM(AP1291:AP1294)</f>
        <v>#REF!</v>
      </c>
      <c r="AQ1295" s="88" t="e">
        <f>SUM(AQ1291:AQ1294)</f>
        <v>#REF!</v>
      </c>
      <c r="AR1295" s="88" t="e">
        <f>SUM(AR1291:AR1294)</f>
        <v>#REF!</v>
      </c>
    </row>
    <row r="1296" spans="4:44" ht="18" customHeight="1">
      <c r="D1296" s="89"/>
      <c r="E1296" s="90"/>
      <c r="F1296" s="90"/>
      <c r="G1296" s="90"/>
      <c r="H1296" s="90"/>
      <c r="I1296" s="90"/>
      <c r="J1296" s="90"/>
      <c r="K1296" s="91"/>
      <c r="L1296" s="91"/>
      <c r="M1296" s="91"/>
      <c r="N1296" s="92"/>
      <c r="O1296" s="91"/>
      <c r="P1296" s="91"/>
      <c r="Q1296" s="91"/>
      <c r="R1296" s="91"/>
      <c r="S1296" s="91"/>
      <c r="T1296" s="91"/>
      <c r="U1296" s="91"/>
      <c r="V1296" s="91"/>
      <c r="W1296" s="91"/>
      <c r="X1296" s="91"/>
      <c r="Y1296" s="91"/>
      <c r="Z1296" s="91"/>
      <c r="AA1296" s="91"/>
      <c r="AB1296" s="91"/>
      <c r="AC1296" s="91"/>
      <c r="AD1296" s="91"/>
      <c r="AE1296" s="91"/>
      <c r="AF1296" s="91"/>
      <c r="AG1296" s="91"/>
      <c r="AH1296" s="91"/>
      <c r="AI1296" s="91"/>
      <c r="AJ1296" s="91"/>
      <c r="AK1296" s="91"/>
      <c r="AL1296" s="91"/>
      <c r="AM1296" s="91"/>
      <c r="AN1296" s="91"/>
      <c r="AO1296" s="91"/>
      <c r="AP1296" s="91"/>
      <c r="AQ1296" s="91"/>
      <c r="AR1296" s="91"/>
    </row>
    <row r="1297" spans="4:44" ht="18" customHeight="1" hidden="1">
      <c r="D1297" s="89"/>
      <c r="E1297" s="90"/>
      <c r="F1297" s="90"/>
      <c r="G1297" s="90"/>
      <c r="H1297" s="90"/>
      <c r="I1297" s="90"/>
      <c r="J1297" s="90"/>
      <c r="K1297" s="91"/>
      <c r="L1297" s="91"/>
      <c r="M1297" s="91"/>
      <c r="N1297" s="92"/>
      <c r="O1297" s="91"/>
      <c r="P1297" s="91"/>
      <c r="Q1297" s="91"/>
      <c r="R1297" s="91"/>
      <c r="S1297" s="91"/>
      <c r="T1297" s="91"/>
      <c r="U1297" s="91"/>
      <c r="V1297" s="91"/>
      <c r="W1297" s="91"/>
      <c r="X1297" s="91"/>
      <c r="Y1297" s="91"/>
      <c r="Z1297" s="91"/>
      <c r="AA1297" s="91"/>
      <c r="AB1297" s="91"/>
      <c r="AC1297" s="91"/>
      <c r="AD1297" s="91"/>
      <c r="AE1297" s="91"/>
      <c r="AF1297" s="91"/>
      <c r="AG1297" s="91"/>
      <c r="AH1297" s="91"/>
      <c r="AI1297" s="91"/>
      <c r="AJ1297" s="91"/>
      <c r="AK1297" s="91"/>
      <c r="AL1297" s="91"/>
      <c r="AM1297" s="91"/>
      <c r="AN1297" s="91"/>
      <c r="AO1297" s="91"/>
      <c r="AP1297" s="91"/>
      <c r="AQ1297" s="91"/>
      <c r="AR1297" s="91"/>
    </row>
    <row r="1298" spans="4:45" ht="18" customHeight="1" hidden="1">
      <c r="D1298" s="89"/>
      <c r="E1298" s="90" t="s">
        <v>196</v>
      </c>
      <c r="F1298" s="90"/>
      <c r="G1298" s="90"/>
      <c r="H1298" s="90"/>
      <c r="I1298" s="90"/>
      <c r="J1298" s="90"/>
      <c r="K1298" s="93">
        <f>K1290-K15</f>
        <v>561806.7</v>
      </c>
      <c r="L1298" s="93">
        <f>L1290-L15</f>
        <v>96913.59999999998</v>
      </c>
      <c r="M1298" s="94">
        <f>M1290-M15</f>
        <v>1624941.3</v>
      </c>
      <c r="N1298" s="93"/>
      <c r="O1298" s="93"/>
      <c r="P1298" s="93"/>
      <c r="Q1298" s="93"/>
      <c r="R1298" s="93"/>
      <c r="S1298" s="93"/>
      <c r="T1298" s="93"/>
      <c r="U1298" s="93"/>
      <c r="V1298" s="93">
        <f>V1290-V15</f>
        <v>0</v>
      </c>
      <c r="W1298" s="94">
        <f>W1290-W15</f>
        <v>30258.300000000003</v>
      </c>
      <c r="X1298" s="93"/>
      <c r="Y1298" s="93"/>
      <c r="Z1298" s="93"/>
      <c r="AA1298" s="93"/>
      <c r="AB1298" s="93"/>
      <c r="AC1298" s="93"/>
      <c r="AD1298" s="93">
        <f aca="true" t="shared" si="775" ref="AD1298:AQ1302">AD1290-AD15</f>
        <v>55442.499999999985</v>
      </c>
      <c r="AE1298" s="93">
        <f t="shared" si="775"/>
        <v>0</v>
      </c>
      <c r="AF1298" s="93">
        <f t="shared" si="775"/>
        <v>0</v>
      </c>
      <c r="AG1298" s="93">
        <f t="shared" si="775"/>
        <v>0</v>
      </c>
      <c r="AH1298" s="93">
        <f t="shared" si="775"/>
        <v>0</v>
      </c>
      <c r="AI1298" s="93">
        <f t="shared" si="775"/>
        <v>0</v>
      </c>
      <c r="AJ1298" s="93">
        <f t="shared" si="775"/>
        <v>21015.300000000003</v>
      </c>
      <c r="AK1298" s="93">
        <f t="shared" si="775"/>
        <v>0</v>
      </c>
      <c r="AL1298" s="93">
        <f t="shared" si="775"/>
        <v>0</v>
      </c>
      <c r="AM1298" s="93">
        <f t="shared" si="775"/>
        <v>0</v>
      </c>
      <c r="AN1298" s="93">
        <f t="shared" si="775"/>
        <v>0</v>
      </c>
      <c r="AO1298" s="93">
        <f t="shared" si="775"/>
        <v>5128.3</v>
      </c>
      <c r="AP1298" s="93">
        <f t="shared" si="775"/>
        <v>0</v>
      </c>
      <c r="AQ1298" s="93">
        <f t="shared" si="775"/>
        <v>0</v>
      </c>
      <c r="AR1298" s="93">
        <f>SUM(K1298:AO1298)</f>
        <v>2395505.9999999995</v>
      </c>
      <c r="AS1298" s="95"/>
    </row>
    <row r="1299" spans="4:44" ht="18" customHeight="1" hidden="1">
      <c r="D1299" s="89"/>
      <c r="E1299" s="90"/>
      <c r="F1299" s="90"/>
      <c r="G1299" s="90"/>
      <c r="H1299" s="90"/>
      <c r="I1299" s="90"/>
      <c r="J1299" s="90"/>
      <c r="K1299" s="96" t="e">
        <f aca="true" t="shared" si="776" ref="K1299:L1302">K1291-K16</f>
        <v>#REF!</v>
      </c>
      <c r="L1299" s="96" t="e">
        <f t="shared" si="776"/>
        <v>#REF!</v>
      </c>
      <c r="M1299" s="96"/>
      <c r="N1299" s="96"/>
      <c r="O1299" s="96"/>
      <c r="P1299" s="96"/>
      <c r="Q1299" s="96"/>
      <c r="R1299" s="96"/>
      <c r="S1299" s="96"/>
      <c r="T1299" s="96"/>
      <c r="U1299" s="96"/>
      <c r="V1299" s="96" t="e">
        <f>V1291-V16</f>
        <v>#REF!</v>
      </c>
      <c r="W1299" s="96"/>
      <c r="X1299" s="96"/>
      <c r="Y1299" s="96"/>
      <c r="Z1299" s="96"/>
      <c r="AA1299" s="96"/>
      <c r="AB1299" s="96"/>
      <c r="AC1299" s="96"/>
      <c r="AD1299" s="96"/>
      <c r="AE1299" s="96">
        <f t="shared" si="775"/>
        <v>0</v>
      </c>
      <c r="AF1299" s="96">
        <f t="shared" si="775"/>
        <v>0</v>
      </c>
      <c r="AG1299" s="96">
        <f t="shared" si="775"/>
        <v>0</v>
      </c>
      <c r="AH1299" s="96">
        <f t="shared" si="775"/>
        <v>0</v>
      </c>
      <c r="AI1299" s="96">
        <f t="shared" si="775"/>
        <v>0</v>
      </c>
      <c r="AJ1299" s="96">
        <f t="shared" si="775"/>
        <v>0</v>
      </c>
      <c r="AK1299" s="96" t="e">
        <f t="shared" si="775"/>
        <v>#REF!</v>
      </c>
      <c r="AL1299" s="96" t="e">
        <f t="shared" si="775"/>
        <v>#REF!</v>
      </c>
      <c r="AM1299" s="96" t="e">
        <f t="shared" si="775"/>
        <v>#REF!</v>
      </c>
      <c r="AN1299" s="96" t="e">
        <f t="shared" si="775"/>
        <v>#REF!</v>
      </c>
      <c r="AO1299" s="96">
        <f t="shared" si="775"/>
        <v>0</v>
      </c>
      <c r="AP1299" s="96" t="e">
        <f t="shared" si="775"/>
        <v>#REF!</v>
      </c>
      <c r="AQ1299" s="96" t="e">
        <f t="shared" si="775"/>
        <v>#REF!</v>
      </c>
      <c r="AR1299" s="96"/>
    </row>
    <row r="1300" spans="4:44" ht="18" customHeight="1" hidden="1">
      <c r="D1300" s="89"/>
      <c r="E1300" s="90"/>
      <c r="F1300" s="90"/>
      <c r="G1300" s="90"/>
      <c r="H1300" s="90"/>
      <c r="I1300" s="90"/>
      <c r="J1300" s="90"/>
      <c r="K1300" s="96" t="e">
        <f t="shared" si="776"/>
        <v>#REF!</v>
      </c>
      <c r="L1300" s="96" t="e">
        <f t="shared" si="776"/>
        <v>#REF!</v>
      </c>
      <c r="M1300" s="96"/>
      <c r="N1300" s="96"/>
      <c r="O1300" s="96"/>
      <c r="P1300" s="96"/>
      <c r="Q1300" s="96"/>
      <c r="R1300" s="96"/>
      <c r="S1300" s="96"/>
      <c r="T1300" s="96"/>
      <c r="U1300" s="96"/>
      <c r="V1300" s="96" t="e">
        <f>V1292-V17</f>
        <v>#REF!</v>
      </c>
      <c r="W1300" s="96"/>
      <c r="X1300" s="96"/>
      <c r="Y1300" s="96"/>
      <c r="Z1300" s="96"/>
      <c r="AA1300" s="96"/>
      <c r="AB1300" s="96"/>
      <c r="AC1300" s="96"/>
      <c r="AD1300" s="96"/>
      <c r="AE1300" s="96">
        <f t="shared" si="775"/>
        <v>0</v>
      </c>
      <c r="AF1300" s="96">
        <f t="shared" si="775"/>
        <v>0</v>
      </c>
      <c r="AG1300" s="96">
        <f t="shared" si="775"/>
        <v>0</v>
      </c>
      <c r="AH1300" s="96">
        <f t="shared" si="775"/>
        <v>0</v>
      </c>
      <c r="AI1300" s="96">
        <f t="shared" si="775"/>
        <v>0</v>
      </c>
      <c r="AJ1300" s="96">
        <f t="shared" si="775"/>
        <v>0</v>
      </c>
      <c r="AK1300" s="96" t="e">
        <f t="shared" si="775"/>
        <v>#REF!</v>
      </c>
      <c r="AL1300" s="96" t="e">
        <f t="shared" si="775"/>
        <v>#REF!</v>
      </c>
      <c r="AM1300" s="96" t="e">
        <f t="shared" si="775"/>
        <v>#REF!</v>
      </c>
      <c r="AN1300" s="96" t="e">
        <f t="shared" si="775"/>
        <v>#REF!</v>
      </c>
      <c r="AO1300" s="96">
        <f t="shared" si="775"/>
        <v>0</v>
      </c>
      <c r="AP1300" s="96" t="e">
        <f t="shared" si="775"/>
        <v>#REF!</v>
      </c>
      <c r="AQ1300" s="96" t="e">
        <f t="shared" si="775"/>
        <v>#REF!</v>
      </c>
      <c r="AR1300" s="96"/>
    </row>
    <row r="1301" spans="5:44" ht="16.5" customHeight="1" hidden="1">
      <c r="E1301"/>
      <c r="K1301" s="96" t="e">
        <f t="shared" si="776"/>
        <v>#REF!</v>
      </c>
      <c r="L1301" s="96" t="e">
        <f t="shared" si="776"/>
        <v>#REF!</v>
      </c>
      <c r="M1301" s="96"/>
      <c r="N1301" s="96"/>
      <c r="O1301" s="96"/>
      <c r="P1301" s="96"/>
      <c r="Q1301" s="96"/>
      <c r="R1301" s="96"/>
      <c r="S1301" s="96"/>
      <c r="T1301" s="96"/>
      <c r="U1301" s="96"/>
      <c r="V1301" s="96" t="e">
        <f>V1293-V18</f>
        <v>#REF!</v>
      </c>
      <c r="W1301" s="96"/>
      <c r="X1301" s="96"/>
      <c r="Y1301" s="96"/>
      <c r="Z1301" s="96"/>
      <c r="AA1301" s="96"/>
      <c r="AB1301" s="96"/>
      <c r="AC1301" s="96"/>
      <c r="AD1301" s="96"/>
      <c r="AE1301" s="96">
        <f t="shared" si="775"/>
        <v>0</v>
      </c>
      <c r="AF1301" s="96">
        <f t="shared" si="775"/>
        <v>0</v>
      </c>
      <c r="AG1301" s="96">
        <f t="shared" si="775"/>
        <v>0</v>
      </c>
      <c r="AH1301" s="96">
        <f t="shared" si="775"/>
        <v>0</v>
      </c>
      <c r="AI1301" s="96">
        <f t="shared" si="775"/>
        <v>0</v>
      </c>
      <c r="AJ1301" s="96">
        <f t="shared" si="775"/>
        <v>0</v>
      </c>
      <c r="AK1301" s="96" t="e">
        <f t="shared" si="775"/>
        <v>#REF!</v>
      </c>
      <c r="AL1301" s="96" t="e">
        <f t="shared" si="775"/>
        <v>#REF!</v>
      </c>
      <c r="AM1301" s="96" t="e">
        <f t="shared" si="775"/>
        <v>#REF!</v>
      </c>
      <c r="AN1301" s="96" t="e">
        <f t="shared" si="775"/>
        <v>#REF!</v>
      </c>
      <c r="AO1301" s="96">
        <f t="shared" si="775"/>
        <v>0</v>
      </c>
      <c r="AP1301" s="96" t="e">
        <f t="shared" si="775"/>
        <v>#REF!</v>
      </c>
      <c r="AQ1301" s="96" t="e">
        <f t="shared" si="775"/>
        <v>#REF!</v>
      </c>
      <c r="AR1301" s="96"/>
    </row>
    <row r="1302" spans="5:44" ht="14.25" hidden="1">
      <c r="E1302" t="s">
        <v>25</v>
      </c>
      <c r="K1302" s="96" t="e">
        <f t="shared" si="776"/>
        <v>#REF!</v>
      </c>
      <c r="L1302" s="96" t="e">
        <f t="shared" si="776"/>
        <v>#REF!</v>
      </c>
      <c r="M1302" s="96"/>
      <c r="N1302" s="96"/>
      <c r="O1302" s="96"/>
      <c r="P1302" s="96"/>
      <c r="Q1302" s="96"/>
      <c r="R1302" s="96"/>
      <c r="S1302" s="96"/>
      <c r="T1302" s="96"/>
      <c r="U1302" s="96"/>
      <c r="V1302" s="96" t="e">
        <f>V1294-V19</f>
        <v>#REF!</v>
      </c>
      <c r="W1302" s="96"/>
      <c r="X1302" s="96"/>
      <c r="Y1302" s="96"/>
      <c r="Z1302" s="96"/>
      <c r="AA1302" s="96"/>
      <c r="AB1302" s="96"/>
      <c r="AC1302" s="96"/>
      <c r="AD1302" s="96"/>
      <c r="AE1302" s="96">
        <f t="shared" si="775"/>
        <v>0</v>
      </c>
      <c r="AF1302" s="96">
        <f t="shared" si="775"/>
        <v>0</v>
      </c>
      <c r="AG1302" s="96">
        <f t="shared" si="775"/>
        <v>0</v>
      </c>
      <c r="AH1302" s="96">
        <f t="shared" si="775"/>
        <v>0</v>
      </c>
      <c r="AI1302" s="96">
        <f t="shared" si="775"/>
        <v>0</v>
      </c>
      <c r="AJ1302" s="96">
        <f t="shared" si="775"/>
        <v>0</v>
      </c>
      <c r="AK1302" s="96" t="e">
        <f t="shared" si="775"/>
        <v>#REF!</v>
      </c>
      <c r="AL1302" s="96" t="e">
        <f t="shared" si="775"/>
        <v>#REF!</v>
      </c>
      <c r="AM1302" s="96" t="e">
        <f t="shared" si="775"/>
        <v>#REF!</v>
      </c>
      <c r="AN1302" s="96" t="e">
        <f t="shared" si="775"/>
        <v>#REF!</v>
      </c>
      <c r="AO1302" s="96">
        <f t="shared" si="775"/>
        <v>0</v>
      </c>
      <c r="AP1302" s="96" t="e">
        <f t="shared" si="775"/>
        <v>#REF!</v>
      </c>
      <c r="AQ1302" s="96" t="e">
        <f t="shared" si="775"/>
        <v>#REF!</v>
      </c>
      <c r="AR1302" s="96"/>
    </row>
    <row r="1303" spans="11:36" ht="25.5" customHeight="1" hidden="1">
      <c r="K1303" s="97"/>
      <c r="L1303" s="95"/>
      <c r="M1303" s="95"/>
      <c r="N1303" s="95"/>
      <c r="O1303" s="95"/>
      <c r="P1303" s="95"/>
      <c r="Q1303" s="95"/>
      <c r="R1303" s="95"/>
      <c r="S1303" s="97"/>
      <c r="T1303" s="95"/>
      <c r="U1303" s="95"/>
      <c r="V1303" s="95"/>
      <c r="W1303" s="95"/>
      <c r="AJ1303" s="95"/>
    </row>
    <row r="1304" spans="11:37" ht="30.75" customHeight="1" hidden="1">
      <c r="K1304" s="98"/>
      <c r="L1304" s="98"/>
      <c r="M1304" s="98"/>
      <c r="N1304" s="98"/>
      <c r="O1304" s="98"/>
      <c r="P1304" s="98"/>
      <c r="Q1304" s="98"/>
      <c r="R1304" s="98"/>
      <c r="S1304" s="98"/>
      <c r="T1304" s="98"/>
      <c r="U1304" s="98"/>
      <c r="V1304" s="98"/>
      <c r="W1304" s="98"/>
      <c r="X1304" s="98"/>
      <c r="Y1304" s="98"/>
      <c r="Z1304" s="98"/>
      <c r="AA1304" s="98"/>
      <c r="AB1304" s="98"/>
      <c r="AC1304" s="98"/>
      <c r="AD1304" s="98"/>
      <c r="AE1304" s="98"/>
      <c r="AF1304" s="98"/>
      <c r="AG1304" s="98"/>
      <c r="AH1304" s="98"/>
      <c r="AI1304" s="98"/>
      <c r="AJ1304" s="98"/>
      <c r="AK1304" s="98"/>
    </row>
    <row r="1305" spans="5:44" ht="14.25" hidden="1">
      <c r="E1305" s="7">
        <v>70722</v>
      </c>
      <c r="K1305" s="99">
        <f>K1199+K1206+K1213</f>
        <v>42284.1</v>
      </c>
      <c r="L1305" s="99">
        <f aca="true" t="shared" si="777" ref="L1305:AR1305">L1199+L1206+L1213</f>
        <v>7294</v>
      </c>
      <c r="M1305" s="94">
        <f>N1305+O1305+P1305+Q1305+R1305+S1305+T1305+U1305+AC1305</f>
        <v>0</v>
      </c>
      <c r="N1305" s="99">
        <f t="shared" si="777"/>
        <v>0</v>
      </c>
      <c r="O1305" s="99">
        <f t="shared" si="777"/>
        <v>0</v>
      </c>
      <c r="P1305" s="99">
        <f t="shared" si="777"/>
        <v>0</v>
      </c>
      <c r="Q1305" s="100">
        <f t="shared" si="777"/>
        <v>0</v>
      </c>
      <c r="R1305" s="99">
        <f t="shared" si="777"/>
        <v>0</v>
      </c>
      <c r="S1305" s="99">
        <f t="shared" si="777"/>
        <v>0</v>
      </c>
      <c r="T1305" s="99">
        <f t="shared" si="777"/>
        <v>0</v>
      </c>
      <c r="U1305" s="99">
        <f t="shared" si="777"/>
        <v>0</v>
      </c>
      <c r="V1305" s="99">
        <f t="shared" si="777"/>
        <v>0</v>
      </c>
      <c r="W1305" s="94">
        <f>X1305+Y1305+Z1305+AA1305+AB1305</f>
        <v>0</v>
      </c>
      <c r="X1305" s="99">
        <f t="shared" si="777"/>
        <v>0</v>
      </c>
      <c r="Y1305" s="99">
        <f t="shared" si="777"/>
        <v>0</v>
      </c>
      <c r="Z1305" s="99">
        <f t="shared" si="777"/>
        <v>0</v>
      </c>
      <c r="AA1305" s="99">
        <f t="shared" si="777"/>
        <v>0</v>
      </c>
      <c r="AB1305" s="99">
        <f t="shared" si="777"/>
        <v>0</v>
      </c>
      <c r="AC1305" s="99">
        <f t="shared" si="777"/>
        <v>0</v>
      </c>
      <c r="AD1305" s="99">
        <f t="shared" si="777"/>
        <v>1500</v>
      </c>
      <c r="AE1305" s="99">
        <f t="shared" si="777"/>
        <v>0</v>
      </c>
      <c r="AF1305" s="99">
        <f t="shared" si="777"/>
        <v>0</v>
      </c>
      <c r="AG1305" s="99">
        <f t="shared" si="777"/>
        <v>0</v>
      </c>
      <c r="AH1305" s="99">
        <f t="shared" si="777"/>
        <v>0</v>
      </c>
      <c r="AI1305" s="99">
        <f t="shared" si="777"/>
        <v>0</v>
      </c>
      <c r="AJ1305" s="99">
        <f t="shared" si="777"/>
        <v>0</v>
      </c>
      <c r="AK1305" s="99">
        <f t="shared" si="777"/>
        <v>0</v>
      </c>
      <c r="AL1305" s="5">
        <f t="shared" si="777"/>
        <v>0</v>
      </c>
      <c r="AM1305" s="5">
        <f t="shared" si="777"/>
        <v>0</v>
      </c>
      <c r="AN1305" s="101">
        <f t="shared" si="777"/>
        <v>0</v>
      </c>
      <c r="AO1305" s="101">
        <f t="shared" si="777"/>
        <v>0</v>
      </c>
      <c r="AP1305" s="5">
        <f t="shared" si="777"/>
        <v>0</v>
      </c>
      <c r="AQ1305" s="5">
        <f t="shared" si="777"/>
        <v>0</v>
      </c>
      <c r="AR1305" s="101">
        <f t="shared" si="777"/>
        <v>54478.7</v>
      </c>
    </row>
    <row r="1306" spans="4:44" ht="14.25" hidden="1">
      <c r="D1306" s="87"/>
      <c r="E1306" s="85"/>
      <c r="K1306" s="102"/>
      <c r="L1306" s="103"/>
      <c r="M1306" s="94"/>
      <c r="N1306" s="103"/>
      <c r="O1306" s="103"/>
      <c r="P1306" s="103"/>
      <c r="Q1306" s="103"/>
      <c r="R1306" s="103"/>
      <c r="S1306" s="103"/>
      <c r="T1306" s="103"/>
      <c r="U1306" s="103"/>
      <c r="V1306" s="103"/>
      <c r="W1306" s="94"/>
      <c r="X1306" s="103"/>
      <c r="Y1306" s="103"/>
      <c r="Z1306" s="103"/>
      <c r="AA1306" s="103"/>
      <c r="AB1306" s="103"/>
      <c r="AC1306" s="14"/>
      <c r="AD1306" s="103"/>
      <c r="AE1306" s="103"/>
      <c r="AF1306" s="103"/>
      <c r="AG1306" s="103"/>
      <c r="AH1306" s="103"/>
      <c r="AI1306" s="14"/>
      <c r="AJ1306" s="103"/>
      <c r="AK1306" s="14"/>
      <c r="AL1306" s="14"/>
      <c r="AM1306" s="14"/>
      <c r="AN1306" s="103"/>
      <c r="AO1306" s="103"/>
      <c r="AP1306" s="14"/>
      <c r="AQ1306" s="14"/>
      <c r="AR1306" s="103"/>
    </row>
    <row r="1307" spans="4:46" ht="14.25" hidden="1">
      <c r="D1307" s="87"/>
      <c r="E1307" s="104">
        <v>70732</v>
      </c>
      <c r="K1307" s="84">
        <f>K134+K141+K288+K330+K428+K681</f>
        <v>73175</v>
      </c>
      <c r="L1307" s="84">
        <f>L134+L141+L288+L330+L428+L681</f>
        <v>12622.9</v>
      </c>
      <c r="M1307" s="94">
        <f>N1307+O1307+P1307+Q1307+R1307+S1307+T1307+U1307+AC1307</f>
        <v>0</v>
      </c>
      <c r="N1307" s="84">
        <f aca="true" t="shared" si="778" ref="N1307:U1307">N134+N141+N288+N330+N428+N681</f>
        <v>0</v>
      </c>
      <c r="O1307" s="84">
        <f t="shared" si="778"/>
        <v>0</v>
      </c>
      <c r="P1307" s="84">
        <f t="shared" si="778"/>
        <v>0</v>
      </c>
      <c r="Q1307" s="84">
        <f t="shared" si="778"/>
        <v>0</v>
      </c>
      <c r="R1307" s="84">
        <f t="shared" si="778"/>
        <v>0</v>
      </c>
      <c r="S1307" s="84">
        <f t="shared" si="778"/>
        <v>0</v>
      </c>
      <c r="T1307" s="84">
        <f t="shared" si="778"/>
        <v>0</v>
      </c>
      <c r="U1307" s="84">
        <f t="shared" si="778"/>
        <v>0</v>
      </c>
      <c r="V1307" s="84"/>
      <c r="W1307" s="94">
        <f>X1307+Y1307+Z1307+AA1307+AB1307</f>
        <v>0</v>
      </c>
      <c r="X1307" s="84">
        <f aca="true" t="shared" si="779" ref="X1307:AR1307">X134+X141+X288+X330+X428+X681</f>
        <v>0</v>
      </c>
      <c r="Y1307" s="84">
        <f t="shared" si="779"/>
        <v>0</v>
      </c>
      <c r="Z1307" s="84">
        <f t="shared" si="779"/>
        <v>0</v>
      </c>
      <c r="AA1307" s="84">
        <f t="shared" si="779"/>
        <v>0</v>
      </c>
      <c r="AB1307" s="84">
        <f t="shared" si="779"/>
        <v>0</v>
      </c>
      <c r="AC1307" s="2">
        <f t="shared" si="779"/>
        <v>0</v>
      </c>
      <c r="AD1307" s="84">
        <f t="shared" si="779"/>
        <v>12000</v>
      </c>
      <c r="AE1307" s="84">
        <f t="shared" si="779"/>
        <v>0</v>
      </c>
      <c r="AF1307" s="84">
        <f t="shared" si="779"/>
        <v>0</v>
      </c>
      <c r="AG1307" s="84">
        <f t="shared" si="779"/>
        <v>0</v>
      </c>
      <c r="AH1307" s="84">
        <f t="shared" si="779"/>
        <v>0</v>
      </c>
      <c r="AI1307" s="2">
        <f t="shared" si="779"/>
        <v>0</v>
      </c>
      <c r="AJ1307" s="84">
        <f t="shared" si="779"/>
        <v>0</v>
      </c>
      <c r="AK1307" s="2">
        <f t="shared" si="779"/>
        <v>0</v>
      </c>
      <c r="AL1307" s="2">
        <f t="shared" si="779"/>
        <v>0</v>
      </c>
      <c r="AM1307" s="2">
        <f t="shared" si="779"/>
        <v>0</v>
      </c>
      <c r="AN1307" s="84">
        <f t="shared" si="779"/>
        <v>0</v>
      </c>
      <c r="AO1307" s="84">
        <f t="shared" si="779"/>
        <v>0</v>
      </c>
      <c r="AP1307" s="2">
        <f t="shared" si="779"/>
        <v>0</v>
      </c>
      <c r="AQ1307" s="2">
        <f t="shared" si="779"/>
        <v>0</v>
      </c>
      <c r="AR1307" s="84">
        <f t="shared" si="779"/>
        <v>113668.29999999999</v>
      </c>
      <c r="AS1307" s="5"/>
      <c r="AT1307" s="5"/>
    </row>
    <row r="1308" spans="4:44" ht="14.25" customHeight="1" hidden="1">
      <c r="D1308" s="87"/>
      <c r="E1308" s="104"/>
      <c r="K1308" s="103"/>
      <c r="L1308" s="103"/>
      <c r="M1308" s="94"/>
      <c r="N1308" s="103"/>
      <c r="O1308" s="103"/>
      <c r="P1308" s="103"/>
      <c r="Q1308" s="103"/>
      <c r="R1308" s="103"/>
      <c r="S1308" s="103"/>
      <c r="T1308" s="103"/>
      <c r="U1308" s="103"/>
      <c r="V1308" s="103"/>
      <c r="W1308" s="94"/>
      <c r="X1308" s="103"/>
      <c r="Y1308" s="103"/>
      <c r="Z1308" s="103"/>
      <c r="AA1308" s="103"/>
      <c r="AB1308" s="103"/>
      <c r="AC1308" s="14"/>
      <c r="AD1308" s="103"/>
      <c r="AE1308" s="103"/>
      <c r="AF1308" s="103"/>
      <c r="AG1308" s="103"/>
      <c r="AH1308" s="103"/>
      <c r="AI1308" s="14"/>
      <c r="AJ1308" s="103"/>
      <c r="AK1308" s="14"/>
      <c r="AL1308" s="14"/>
      <c r="AM1308" s="14"/>
      <c r="AN1308" s="103"/>
      <c r="AO1308" s="103"/>
      <c r="AP1308" s="14"/>
      <c r="AQ1308" s="14"/>
      <c r="AR1308" s="103"/>
    </row>
    <row r="1309" spans="4:44" ht="14.25" hidden="1">
      <c r="D1309" s="87"/>
      <c r="E1309" s="104">
        <v>70734</v>
      </c>
      <c r="K1309" s="84">
        <f aca="true" t="shared" si="780" ref="K1309:U1309">K737+K947+K1178</f>
        <v>14100</v>
      </c>
      <c r="L1309" s="84">
        <f t="shared" si="780"/>
        <v>2432.2000000000003</v>
      </c>
      <c r="M1309" s="94">
        <f>N1309+O1309+P1309+Q1309+R1309+S1309+T1309+U1309+AC1309</f>
        <v>0</v>
      </c>
      <c r="N1309" s="84">
        <f t="shared" si="780"/>
        <v>0</v>
      </c>
      <c r="O1309" s="84">
        <f t="shared" si="780"/>
        <v>0</v>
      </c>
      <c r="P1309" s="84">
        <f t="shared" si="780"/>
        <v>0</v>
      </c>
      <c r="Q1309" s="84">
        <f t="shared" si="780"/>
        <v>0</v>
      </c>
      <c r="R1309" s="84">
        <f t="shared" si="780"/>
        <v>0</v>
      </c>
      <c r="S1309" s="84">
        <f t="shared" si="780"/>
        <v>0</v>
      </c>
      <c r="T1309" s="84">
        <f t="shared" si="780"/>
        <v>0</v>
      </c>
      <c r="U1309" s="84">
        <f t="shared" si="780"/>
        <v>0</v>
      </c>
      <c r="V1309" s="84"/>
      <c r="W1309" s="94">
        <f>X1309+Y1309+Z1309+AA1309+AB1309</f>
        <v>0</v>
      </c>
      <c r="X1309" s="84">
        <f aca="true" t="shared" si="781" ref="X1309:AR1309">X737+X947+X1178</f>
        <v>0</v>
      </c>
      <c r="Y1309" s="84">
        <f t="shared" si="781"/>
        <v>0</v>
      </c>
      <c r="Z1309" s="84">
        <f t="shared" si="781"/>
        <v>0</v>
      </c>
      <c r="AA1309" s="84">
        <f t="shared" si="781"/>
        <v>0</v>
      </c>
      <c r="AB1309" s="84">
        <f t="shared" si="781"/>
        <v>0</v>
      </c>
      <c r="AC1309" s="2">
        <f t="shared" si="781"/>
        <v>0</v>
      </c>
      <c r="AD1309" s="84">
        <f t="shared" si="781"/>
        <v>6854</v>
      </c>
      <c r="AE1309" s="84">
        <f t="shared" si="781"/>
        <v>0</v>
      </c>
      <c r="AF1309" s="84">
        <f t="shared" si="781"/>
        <v>0</v>
      </c>
      <c r="AG1309" s="84">
        <f t="shared" si="781"/>
        <v>0</v>
      </c>
      <c r="AH1309" s="84">
        <f t="shared" si="781"/>
        <v>0</v>
      </c>
      <c r="AI1309" s="2">
        <f t="shared" si="781"/>
        <v>0</v>
      </c>
      <c r="AJ1309" s="84">
        <f t="shared" si="781"/>
        <v>0</v>
      </c>
      <c r="AK1309" s="2">
        <f t="shared" si="781"/>
        <v>0</v>
      </c>
      <c r="AL1309" s="2">
        <f t="shared" si="781"/>
        <v>0</v>
      </c>
      <c r="AM1309" s="2">
        <f t="shared" si="781"/>
        <v>0</v>
      </c>
      <c r="AN1309" s="84">
        <f t="shared" si="781"/>
        <v>0</v>
      </c>
      <c r="AO1309" s="84">
        <f t="shared" si="781"/>
        <v>0</v>
      </c>
      <c r="AP1309" s="2">
        <f t="shared" si="781"/>
        <v>0</v>
      </c>
      <c r="AQ1309" s="2">
        <f t="shared" si="781"/>
        <v>0</v>
      </c>
      <c r="AR1309" s="84">
        <f t="shared" si="781"/>
        <v>28090.600000000002</v>
      </c>
    </row>
    <row r="1310" spans="4:44" ht="14.25" hidden="1">
      <c r="D1310" s="87"/>
      <c r="E1310" s="104"/>
      <c r="K1310" s="103"/>
      <c r="L1310" s="103"/>
      <c r="M1310" s="94"/>
      <c r="N1310" s="103"/>
      <c r="O1310" s="103"/>
      <c r="P1310" s="103"/>
      <c r="Q1310" s="103"/>
      <c r="R1310" s="103"/>
      <c r="S1310" s="103"/>
      <c r="T1310" s="103"/>
      <c r="U1310" s="103"/>
      <c r="V1310" s="103"/>
      <c r="W1310" s="94"/>
      <c r="X1310" s="103"/>
      <c r="Y1310" s="103"/>
      <c r="Z1310" s="103"/>
      <c r="AA1310" s="103"/>
      <c r="AB1310" s="103"/>
      <c r="AC1310" s="14"/>
      <c r="AD1310" s="103"/>
      <c r="AE1310" s="103"/>
      <c r="AF1310" s="103"/>
      <c r="AG1310" s="103"/>
      <c r="AH1310" s="103"/>
      <c r="AI1310" s="14"/>
      <c r="AJ1310" s="103"/>
      <c r="AK1310" s="14"/>
      <c r="AL1310" s="14"/>
      <c r="AM1310" s="14"/>
      <c r="AN1310" s="103"/>
      <c r="AO1310" s="103"/>
      <c r="AP1310" s="14"/>
      <c r="AQ1310" s="14"/>
      <c r="AR1310" s="103"/>
    </row>
    <row r="1311" spans="4:44" ht="14.25" hidden="1">
      <c r="D1311" s="87"/>
      <c r="E1311" s="104">
        <v>70735</v>
      </c>
      <c r="K1311" s="84">
        <f>K344+K744+K751+K954</f>
        <v>26322.3</v>
      </c>
      <c r="L1311" s="84">
        <f>L344+L744+L751+L954</f>
        <v>4540.6</v>
      </c>
      <c r="M1311" s="94">
        <f>N1311+O1311+P1311+Q1311+R1311+S1311+T1311+U1311+AC1311</f>
        <v>0</v>
      </c>
      <c r="N1311" s="84">
        <f aca="true" t="shared" si="782" ref="N1311:U1311">N344+N744+N751+N954</f>
        <v>0</v>
      </c>
      <c r="O1311" s="84">
        <f t="shared" si="782"/>
        <v>0</v>
      </c>
      <c r="P1311" s="84">
        <f t="shared" si="782"/>
        <v>0</v>
      </c>
      <c r="Q1311" s="84">
        <f t="shared" si="782"/>
        <v>0</v>
      </c>
      <c r="R1311" s="84">
        <f t="shared" si="782"/>
        <v>0</v>
      </c>
      <c r="S1311" s="84">
        <f t="shared" si="782"/>
        <v>0</v>
      </c>
      <c r="T1311" s="84">
        <f t="shared" si="782"/>
        <v>0</v>
      </c>
      <c r="U1311" s="84">
        <f t="shared" si="782"/>
        <v>0</v>
      </c>
      <c r="V1311" s="84"/>
      <c r="W1311" s="94">
        <f>X1311+Y1311+Z1311+AA1311+AB1311</f>
        <v>0</v>
      </c>
      <c r="X1311" s="84">
        <f aca="true" t="shared" si="783" ref="X1311:AQ1311">X344+X744+X751+X954</f>
        <v>0</v>
      </c>
      <c r="Y1311" s="84">
        <f t="shared" si="783"/>
        <v>0</v>
      </c>
      <c r="Z1311" s="84">
        <f t="shared" si="783"/>
        <v>0</v>
      </c>
      <c r="AA1311" s="84">
        <f t="shared" si="783"/>
        <v>0</v>
      </c>
      <c r="AB1311" s="84">
        <f t="shared" si="783"/>
        <v>0</v>
      </c>
      <c r="AC1311" s="2">
        <f t="shared" si="783"/>
        <v>0</v>
      </c>
      <c r="AD1311" s="84">
        <f t="shared" si="783"/>
        <v>4045.2</v>
      </c>
      <c r="AE1311" s="84">
        <f t="shared" si="783"/>
        <v>0</v>
      </c>
      <c r="AF1311" s="84">
        <f t="shared" si="783"/>
        <v>0</v>
      </c>
      <c r="AG1311" s="84">
        <f t="shared" si="783"/>
        <v>0</v>
      </c>
      <c r="AH1311" s="84">
        <f t="shared" si="783"/>
        <v>0</v>
      </c>
      <c r="AI1311" s="2">
        <f t="shared" si="783"/>
        <v>0</v>
      </c>
      <c r="AJ1311" s="84">
        <f t="shared" si="783"/>
        <v>0</v>
      </c>
      <c r="AK1311" s="2">
        <f t="shared" si="783"/>
        <v>0</v>
      </c>
      <c r="AL1311" s="2">
        <f t="shared" si="783"/>
        <v>0</v>
      </c>
      <c r="AM1311" s="2">
        <f t="shared" si="783"/>
        <v>0</v>
      </c>
      <c r="AN1311" s="84">
        <f t="shared" si="783"/>
        <v>0</v>
      </c>
      <c r="AO1311" s="84">
        <f t="shared" si="783"/>
        <v>0</v>
      </c>
      <c r="AP1311" s="2">
        <f t="shared" si="783"/>
        <v>0</v>
      </c>
      <c r="AQ1311" s="2">
        <f t="shared" si="783"/>
        <v>0</v>
      </c>
      <c r="AR1311" s="84">
        <f>K1311+L1311+N1311+O1311+P1311+Q1311+R1311+S1311+T1311+U1311+V1311+X1311+Y1311+Z1311+AA1311+AB1311+AD1311+AJ1311+AN1311+AO1311</f>
        <v>34908.1</v>
      </c>
    </row>
    <row r="1312" spans="4:44" ht="14.25" hidden="1">
      <c r="D1312" s="87"/>
      <c r="E1312" s="104"/>
      <c r="K1312" s="103"/>
      <c r="L1312" s="103"/>
      <c r="M1312" s="94"/>
      <c r="N1312" s="103"/>
      <c r="O1312" s="103"/>
      <c r="P1312" s="103"/>
      <c r="Q1312" s="103"/>
      <c r="R1312" s="103"/>
      <c r="S1312" s="103"/>
      <c r="T1312" s="103"/>
      <c r="U1312" s="103"/>
      <c r="V1312" s="103"/>
      <c r="W1312" s="94"/>
      <c r="X1312" s="103"/>
      <c r="Y1312" s="103"/>
      <c r="Z1312" s="103"/>
      <c r="AA1312" s="103"/>
      <c r="AB1312" s="103"/>
      <c r="AC1312" s="14"/>
      <c r="AD1312" s="103"/>
      <c r="AE1312" s="103"/>
      <c r="AF1312" s="103"/>
      <c r="AG1312" s="103"/>
      <c r="AH1312" s="103"/>
      <c r="AI1312" s="14"/>
      <c r="AJ1312" s="103"/>
      <c r="AK1312" s="14"/>
      <c r="AL1312" s="14"/>
      <c r="AM1312" s="14"/>
      <c r="AN1312" s="103"/>
      <c r="AO1312" s="103"/>
      <c r="AP1312" s="14"/>
      <c r="AQ1312" s="14"/>
      <c r="AR1312" s="84"/>
    </row>
    <row r="1313" spans="4:45" ht="14.25" hidden="1">
      <c r="D1313" s="87"/>
      <c r="E1313" s="104">
        <v>70742</v>
      </c>
      <c r="K1313" s="84">
        <f>K169+K534+K625+K758+K961+K1101</f>
        <v>35200</v>
      </c>
      <c r="L1313" s="84">
        <f>L169+L534+L625+L758+L961+L1101</f>
        <v>6072</v>
      </c>
      <c r="M1313" s="94">
        <f>N1313+O1313+P1313+Q1313+R1313+S1313+T1313+U1313+AC1313</f>
        <v>0</v>
      </c>
      <c r="N1313" s="84">
        <f aca="true" t="shared" si="784" ref="N1313:U1313">N169+N534+N625+N758+N961+N1101</f>
        <v>0</v>
      </c>
      <c r="O1313" s="84">
        <f t="shared" si="784"/>
        <v>0</v>
      </c>
      <c r="P1313" s="84">
        <f t="shared" si="784"/>
        <v>0</v>
      </c>
      <c r="Q1313" s="84">
        <f t="shared" si="784"/>
        <v>0</v>
      </c>
      <c r="R1313" s="84">
        <f t="shared" si="784"/>
        <v>0</v>
      </c>
      <c r="S1313" s="84">
        <f t="shared" si="784"/>
        <v>0</v>
      </c>
      <c r="T1313" s="84">
        <f t="shared" si="784"/>
        <v>0</v>
      </c>
      <c r="U1313" s="84">
        <f t="shared" si="784"/>
        <v>0</v>
      </c>
      <c r="V1313" s="84"/>
      <c r="W1313" s="94">
        <f>X1313+Y1313+Z1313+AA1313+AB1313</f>
        <v>0</v>
      </c>
      <c r="X1313" s="84">
        <f aca="true" t="shared" si="785" ref="X1313:AQ1313">X169+X534+X625+X758+X961+X1101</f>
        <v>0</v>
      </c>
      <c r="Y1313" s="84">
        <f t="shared" si="785"/>
        <v>0</v>
      </c>
      <c r="Z1313" s="84">
        <f t="shared" si="785"/>
        <v>0</v>
      </c>
      <c r="AA1313" s="84">
        <f t="shared" si="785"/>
        <v>0</v>
      </c>
      <c r="AB1313" s="84">
        <f t="shared" si="785"/>
        <v>0</v>
      </c>
      <c r="AC1313" s="2">
        <f t="shared" si="785"/>
        <v>0</v>
      </c>
      <c r="AD1313" s="84">
        <f t="shared" si="785"/>
        <v>6791.099999999999</v>
      </c>
      <c r="AE1313" s="84">
        <f t="shared" si="785"/>
        <v>0</v>
      </c>
      <c r="AF1313" s="84">
        <f t="shared" si="785"/>
        <v>0</v>
      </c>
      <c r="AG1313" s="84">
        <f t="shared" si="785"/>
        <v>0</v>
      </c>
      <c r="AH1313" s="84">
        <f t="shared" si="785"/>
        <v>0</v>
      </c>
      <c r="AI1313" s="2">
        <f t="shared" si="785"/>
        <v>0</v>
      </c>
      <c r="AJ1313" s="84">
        <f t="shared" si="785"/>
        <v>0</v>
      </c>
      <c r="AK1313" s="2">
        <f t="shared" si="785"/>
        <v>0</v>
      </c>
      <c r="AL1313" s="2">
        <f t="shared" si="785"/>
        <v>0</v>
      </c>
      <c r="AM1313" s="2">
        <f t="shared" si="785"/>
        <v>0</v>
      </c>
      <c r="AN1313" s="84">
        <f t="shared" si="785"/>
        <v>0</v>
      </c>
      <c r="AO1313" s="84">
        <f t="shared" si="785"/>
        <v>0</v>
      </c>
      <c r="AP1313" s="2">
        <f t="shared" si="785"/>
        <v>0</v>
      </c>
      <c r="AQ1313" s="2">
        <f t="shared" si="785"/>
        <v>0</v>
      </c>
      <c r="AR1313" s="84">
        <f aca="true" t="shared" si="786" ref="AR1313:AR1328">K1313+L1313+N1313+O1313+P1313+Q1313+R1313+S1313+T1313+U1313+V1313+X1313+Y1313+Z1313+AA1313+AB1313+AD1313+AJ1313+AN1313+AO1313</f>
        <v>48063.1</v>
      </c>
      <c r="AS1313" s="5"/>
    </row>
    <row r="1314" spans="4:44" ht="14.25" hidden="1">
      <c r="D1314" s="87"/>
      <c r="E1314" s="104"/>
      <c r="K1314" s="103"/>
      <c r="L1314" s="103"/>
      <c r="M1314" s="94"/>
      <c r="N1314" s="103"/>
      <c r="O1314" s="103"/>
      <c r="P1314" s="103"/>
      <c r="Q1314" s="103"/>
      <c r="R1314" s="103"/>
      <c r="S1314" s="103"/>
      <c r="T1314" s="103"/>
      <c r="U1314" s="103"/>
      <c r="V1314" s="103"/>
      <c r="W1314" s="94"/>
      <c r="X1314" s="103"/>
      <c r="Y1314" s="103"/>
      <c r="Z1314" s="103"/>
      <c r="AA1314" s="103"/>
      <c r="AB1314" s="103"/>
      <c r="AC1314" s="14"/>
      <c r="AD1314" s="103"/>
      <c r="AE1314" s="103"/>
      <c r="AF1314" s="103"/>
      <c r="AG1314" s="103"/>
      <c r="AH1314" s="103"/>
      <c r="AI1314" s="14"/>
      <c r="AJ1314" s="103"/>
      <c r="AK1314" s="14"/>
      <c r="AL1314" s="14"/>
      <c r="AM1314" s="14"/>
      <c r="AN1314" s="103"/>
      <c r="AO1314" s="103"/>
      <c r="AP1314" s="14"/>
      <c r="AQ1314" s="14"/>
      <c r="AR1314" s="84">
        <f t="shared" si="786"/>
        <v>0</v>
      </c>
    </row>
    <row r="1315" spans="4:44" ht="14.25" hidden="1">
      <c r="D1315" s="87"/>
      <c r="E1315" s="104">
        <v>70743</v>
      </c>
      <c r="K1315" s="84">
        <f>K176+K183+K190+K351+K358+K365+K372+K379+K386+K393+K400+K456+K463+K470+K471+K478+K485+K492+K499+K541+K548+K555+K562+K569+K576+K632+K639+K646+K653+K765+K772+K779+K793+K800+K786+K807+K814+K821+K828+K835+K842+K849+K968+K975+K982+K989+K996+K1003+K1010+K1017+K1024+K1108+K1115+K1122+K1129+K1136+K1220+K197</f>
        <v>29482</v>
      </c>
      <c r="L1315" s="84">
        <f>L176+L183+L190+L351+L358+L365+L372+L379+L386+L393+L400+L456+L463+L470+L471+L478+L485+L492+L499+L541+L548+L555+L562+L569+L576+L632+L639+L646+L653+L765+L772+L779+L793+L800+L786+L807+L814+L821+L828+L835+L842+L849+L968+L975+L982+L989+L996+L1003+L1010+L1017+L1024+L1108+L1115+L1122+L1129+L1136+L1220+L197</f>
        <v>5085.700000000001</v>
      </c>
      <c r="M1315" s="94">
        <f>N1315+O1315+P1315+Q1315+R1315+S1315+T1315+U1315+AC1315</f>
        <v>0</v>
      </c>
      <c r="N1315" s="84">
        <f aca="true" t="shared" si="787" ref="N1315:V1315">N176+N183+N190+N351+N358+N365+N372+N379+N386+N393+N400+N456+N463+N470+N471+N478+N485+N492+N499+N541+N548+N555+N562+N569+N576+N632+N639+N646+N653+N765+N772+N779+N793+N800+N786+N807+N814+N821+N828+N835+N842+N849+N968+N975+N982+N989+N996+N1003+N1010+N1017+N1024+N1108+N1115+N1122+N1129+N1136+N1220+N197</f>
        <v>0</v>
      </c>
      <c r="O1315" s="84">
        <f t="shared" si="787"/>
        <v>0</v>
      </c>
      <c r="P1315" s="84">
        <f t="shared" si="787"/>
        <v>0</v>
      </c>
      <c r="Q1315" s="84">
        <f t="shared" si="787"/>
        <v>0</v>
      </c>
      <c r="R1315" s="84">
        <f t="shared" si="787"/>
        <v>0</v>
      </c>
      <c r="S1315" s="84">
        <f t="shared" si="787"/>
        <v>0</v>
      </c>
      <c r="T1315" s="84">
        <f t="shared" si="787"/>
        <v>0</v>
      </c>
      <c r="U1315" s="84">
        <f t="shared" si="787"/>
        <v>0</v>
      </c>
      <c r="V1315" s="84">
        <f t="shared" si="787"/>
        <v>0</v>
      </c>
      <c r="W1315" s="94">
        <f>X1315+Y1315+Z1315+AA1315+AB1315</f>
        <v>0</v>
      </c>
      <c r="X1315" s="84">
        <f aca="true" t="shared" si="788" ref="X1315:AQ1315">X176+X183+X190+X351+X358+X365+X372+X379+X386+X393+X400+X456+X463+X470+X471+X478+X485+X492+X499+X541+X548+X555+X562+X569+X576+X632+X639+X646+X653+X765+X772+X779+X793+X800+X786+X807+X814+X821+X828+X835+X842+X849+X968+X975+X982+X989+X996+X1003+X1010+X1017+X1024+X1108+X1115+X1122+X1129+X1136+X1220+X197</f>
        <v>0</v>
      </c>
      <c r="Y1315" s="84">
        <f t="shared" si="788"/>
        <v>0</v>
      </c>
      <c r="Z1315" s="84">
        <f t="shared" si="788"/>
        <v>0</v>
      </c>
      <c r="AA1315" s="84">
        <f t="shared" si="788"/>
        <v>0</v>
      </c>
      <c r="AB1315" s="84">
        <f t="shared" si="788"/>
        <v>0</v>
      </c>
      <c r="AC1315" s="84">
        <f t="shared" si="788"/>
        <v>0</v>
      </c>
      <c r="AD1315" s="84">
        <f t="shared" si="788"/>
        <v>1298.7</v>
      </c>
      <c r="AE1315" s="84">
        <f t="shared" si="788"/>
        <v>0</v>
      </c>
      <c r="AF1315" s="84">
        <f t="shared" si="788"/>
        <v>0</v>
      </c>
      <c r="AG1315" s="84">
        <f t="shared" si="788"/>
        <v>0</v>
      </c>
      <c r="AH1315" s="84">
        <f t="shared" si="788"/>
        <v>0</v>
      </c>
      <c r="AI1315" s="84">
        <f t="shared" si="788"/>
        <v>0</v>
      </c>
      <c r="AJ1315" s="84">
        <f t="shared" si="788"/>
        <v>0</v>
      </c>
      <c r="AK1315" s="84">
        <f t="shared" si="788"/>
        <v>0</v>
      </c>
      <c r="AL1315" s="84">
        <f t="shared" si="788"/>
        <v>0</v>
      </c>
      <c r="AM1315" s="84">
        <f t="shared" si="788"/>
        <v>0</v>
      </c>
      <c r="AN1315" s="84">
        <f t="shared" si="788"/>
        <v>0</v>
      </c>
      <c r="AO1315" s="84">
        <f t="shared" si="788"/>
        <v>4228.3</v>
      </c>
      <c r="AP1315" s="2">
        <f t="shared" si="788"/>
        <v>0</v>
      </c>
      <c r="AQ1315" s="2">
        <f t="shared" si="788"/>
        <v>0</v>
      </c>
      <c r="AR1315" s="84">
        <f t="shared" si="786"/>
        <v>40094.7</v>
      </c>
    </row>
    <row r="1316" spans="4:44" ht="14.25" hidden="1">
      <c r="D1316" s="87"/>
      <c r="E1316" s="104"/>
      <c r="K1316" s="103"/>
      <c r="L1316" s="103"/>
      <c r="M1316" s="94"/>
      <c r="N1316" s="103"/>
      <c r="O1316" s="103"/>
      <c r="P1316" s="103"/>
      <c r="Q1316" s="103"/>
      <c r="R1316" s="103"/>
      <c r="S1316" s="103"/>
      <c r="T1316" s="103"/>
      <c r="U1316" s="103"/>
      <c r="V1316" s="103"/>
      <c r="W1316" s="94"/>
      <c r="X1316" s="103"/>
      <c r="Y1316" s="103"/>
      <c r="Z1316" s="103"/>
      <c r="AA1316" s="103"/>
      <c r="AB1316" s="103"/>
      <c r="AC1316" s="14"/>
      <c r="AD1316" s="103"/>
      <c r="AE1316" s="103"/>
      <c r="AF1316" s="103"/>
      <c r="AG1316" s="103"/>
      <c r="AH1316" s="103"/>
      <c r="AI1316" s="14"/>
      <c r="AJ1316" s="103"/>
      <c r="AK1316" s="14"/>
      <c r="AL1316" s="14"/>
      <c r="AM1316" s="14"/>
      <c r="AN1316" s="103"/>
      <c r="AO1316" s="103"/>
      <c r="AP1316" s="14"/>
      <c r="AQ1316" s="14"/>
      <c r="AR1316" s="84">
        <f t="shared" si="786"/>
        <v>0</v>
      </c>
    </row>
    <row r="1317" spans="4:44" ht="14.25" hidden="1">
      <c r="D1317" s="87"/>
      <c r="E1317" s="104">
        <v>70746</v>
      </c>
      <c r="K1317" s="84">
        <f>K407+K1031+K1227</f>
        <v>32362.4</v>
      </c>
      <c r="L1317" s="84">
        <f>L407+L1031+L1227</f>
        <v>5582.5</v>
      </c>
      <c r="M1317" s="94">
        <f>N1317+O1317+P1317+Q1317+R1317+S1317+T1317+U1317+AC1317</f>
        <v>0</v>
      </c>
      <c r="N1317" s="84">
        <f aca="true" t="shared" si="789" ref="N1317:U1317">N407+N1031+N1227</f>
        <v>0</v>
      </c>
      <c r="O1317" s="84">
        <f t="shared" si="789"/>
        <v>0</v>
      </c>
      <c r="P1317" s="84">
        <f t="shared" si="789"/>
        <v>0</v>
      </c>
      <c r="Q1317" s="84">
        <f t="shared" si="789"/>
        <v>0</v>
      </c>
      <c r="R1317" s="84">
        <f t="shared" si="789"/>
        <v>0</v>
      </c>
      <c r="S1317" s="84">
        <f t="shared" si="789"/>
        <v>0</v>
      </c>
      <c r="T1317" s="84">
        <f t="shared" si="789"/>
        <v>0</v>
      </c>
      <c r="U1317" s="84">
        <f t="shared" si="789"/>
        <v>0</v>
      </c>
      <c r="V1317" s="84"/>
      <c r="W1317" s="94">
        <f>X1317+Y1317+Z1317+AA1317+AB1317</f>
        <v>0</v>
      </c>
      <c r="X1317" s="84">
        <f aca="true" t="shared" si="790" ref="X1317:AQ1317">X407+X1031+X1227</f>
        <v>0</v>
      </c>
      <c r="Y1317" s="84">
        <f t="shared" si="790"/>
        <v>0</v>
      </c>
      <c r="Z1317" s="84">
        <f t="shared" si="790"/>
        <v>0</v>
      </c>
      <c r="AA1317" s="84">
        <f t="shared" si="790"/>
        <v>0</v>
      </c>
      <c r="AB1317" s="84">
        <f t="shared" si="790"/>
        <v>0</v>
      </c>
      <c r="AC1317" s="2">
        <f t="shared" si="790"/>
        <v>0</v>
      </c>
      <c r="AD1317" s="84">
        <f t="shared" si="790"/>
        <v>3600</v>
      </c>
      <c r="AE1317" s="84">
        <f t="shared" si="790"/>
        <v>0</v>
      </c>
      <c r="AF1317" s="84">
        <f t="shared" si="790"/>
        <v>0</v>
      </c>
      <c r="AG1317" s="84">
        <f t="shared" si="790"/>
        <v>0</v>
      </c>
      <c r="AH1317" s="84">
        <f t="shared" si="790"/>
        <v>0</v>
      </c>
      <c r="AI1317" s="2">
        <f t="shared" si="790"/>
        <v>0</v>
      </c>
      <c r="AJ1317" s="84">
        <f t="shared" si="790"/>
        <v>0</v>
      </c>
      <c r="AK1317" s="2">
        <f t="shared" si="790"/>
        <v>0</v>
      </c>
      <c r="AL1317" s="2">
        <f t="shared" si="790"/>
        <v>0</v>
      </c>
      <c r="AM1317" s="2">
        <f t="shared" si="790"/>
        <v>0</v>
      </c>
      <c r="AN1317" s="84">
        <f t="shared" si="790"/>
        <v>0</v>
      </c>
      <c r="AO1317" s="84">
        <f t="shared" si="790"/>
        <v>0</v>
      </c>
      <c r="AP1317" s="2">
        <f t="shared" si="790"/>
        <v>0</v>
      </c>
      <c r="AQ1317" s="2">
        <f t="shared" si="790"/>
        <v>0</v>
      </c>
      <c r="AR1317" s="84">
        <f t="shared" si="786"/>
        <v>41544.9</v>
      </c>
    </row>
    <row r="1318" spans="4:44" ht="14.25" hidden="1">
      <c r="D1318" s="87"/>
      <c r="E1318" s="104"/>
      <c r="K1318" s="103"/>
      <c r="L1318" s="103"/>
      <c r="M1318" s="94"/>
      <c r="N1318" s="103"/>
      <c r="O1318" s="103"/>
      <c r="P1318" s="103"/>
      <c r="Q1318" s="103"/>
      <c r="R1318" s="103"/>
      <c r="S1318" s="103"/>
      <c r="T1318" s="103"/>
      <c r="U1318" s="103"/>
      <c r="V1318" s="103"/>
      <c r="W1318" s="94"/>
      <c r="X1318" s="103"/>
      <c r="Y1318" s="103"/>
      <c r="Z1318" s="103"/>
      <c r="AA1318" s="103"/>
      <c r="AB1318" s="103"/>
      <c r="AC1318" s="14"/>
      <c r="AD1318" s="103"/>
      <c r="AE1318" s="103"/>
      <c r="AF1318" s="103"/>
      <c r="AG1318" s="103"/>
      <c r="AH1318" s="103"/>
      <c r="AI1318" s="14"/>
      <c r="AJ1318" s="103"/>
      <c r="AK1318" s="14"/>
      <c r="AL1318" s="14"/>
      <c r="AM1318" s="14"/>
      <c r="AN1318" s="103"/>
      <c r="AO1318" s="103"/>
      <c r="AP1318" s="14"/>
      <c r="AQ1318" s="14"/>
      <c r="AR1318" s="84">
        <f t="shared" si="786"/>
        <v>0</v>
      </c>
    </row>
    <row r="1319" spans="4:45" ht="14.25" hidden="1">
      <c r="D1319" s="87"/>
      <c r="E1319" s="104">
        <v>70747</v>
      </c>
      <c r="K1319" s="84">
        <f>K204+K414+K506+K583+K660+K856+K1143+K1234+K1038</f>
        <v>31427.4</v>
      </c>
      <c r="L1319" s="84">
        <f>L204+L414+L506+L583+L660+L856+L1143+L1234+L1038</f>
        <v>5421</v>
      </c>
      <c r="M1319" s="94">
        <f>N1319+O1319+P1319+Q1319+R1319+S1319+T1319+U1319+AC1319</f>
        <v>0</v>
      </c>
      <c r="N1319" s="84">
        <f aca="true" t="shared" si="791" ref="N1319:U1319">N204+N414+N506+N583+N660+N856+N1143+N1234+N1038</f>
        <v>0</v>
      </c>
      <c r="O1319" s="84">
        <f t="shared" si="791"/>
        <v>0</v>
      </c>
      <c r="P1319" s="84">
        <f t="shared" si="791"/>
        <v>0</v>
      </c>
      <c r="Q1319" s="84">
        <f t="shared" si="791"/>
        <v>0</v>
      </c>
      <c r="R1319" s="84">
        <f t="shared" si="791"/>
        <v>0</v>
      </c>
      <c r="S1319" s="84">
        <f t="shared" si="791"/>
        <v>0</v>
      </c>
      <c r="T1319" s="84">
        <f t="shared" si="791"/>
        <v>0</v>
      </c>
      <c r="U1319" s="84">
        <f t="shared" si="791"/>
        <v>0</v>
      </c>
      <c r="V1319" s="84"/>
      <c r="W1319" s="94">
        <f>X1319+Y1319+Z1319+AA1319+AB1319</f>
        <v>0</v>
      </c>
      <c r="X1319" s="84">
        <f aca="true" t="shared" si="792" ref="X1319:AQ1319">X204+X414+X506+X583+X660+X856+X1143+X1234+X1038</f>
        <v>0</v>
      </c>
      <c r="Y1319" s="84">
        <f t="shared" si="792"/>
        <v>0</v>
      </c>
      <c r="Z1319" s="84">
        <f t="shared" si="792"/>
        <v>0</v>
      </c>
      <c r="AA1319" s="84">
        <f t="shared" si="792"/>
        <v>0</v>
      </c>
      <c r="AB1319" s="84">
        <f t="shared" si="792"/>
        <v>0</v>
      </c>
      <c r="AC1319" s="84">
        <f t="shared" si="792"/>
        <v>0</v>
      </c>
      <c r="AD1319" s="84">
        <f t="shared" si="792"/>
        <v>1075</v>
      </c>
      <c r="AE1319" s="84">
        <f t="shared" si="792"/>
        <v>0</v>
      </c>
      <c r="AF1319" s="84">
        <f t="shared" si="792"/>
        <v>0</v>
      </c>
      <c r="AG1319" s="84">
        <f t="shared" si="792"/>
        <v>0</v>
      </c>
      <c r="AH1319" s="84">
        <f t="shared" si="792"/>
        <v>0</v>
      </c>
      <c r="AI1319" s="84">
        <f t="shared" si="792"/>
        <v>0</v>
      </c>
      <c r="AJ1319" s="84">
        <f t="shared" si="792"/>
        <v>0</v>
      </c>
      <c r="AK1319" s="84">
        <f t="shared" si="792"/>
        <v>0</v>
      </c>
      <c r="AL1319" s="84">
        <f t="shared" si="792"/>
        <v>0</v>
      </c>
      <c r="AM1319" s="84">
        <f t="shared" si="792"/>
        <v>0</v>
      </c>
      <c r="AN1319" s="84">
        <f t="shared" si="792"/>
        <v>0</v>
      </c>
      <c r="AO1319" s="84">
        <f t="shared" si="792"/>
        <v>0</v>
      </c>
      <c r="AP1319" s="84">
        <f t="shared" si="792"/>
        <v>0</v>
      </c>
      <c r="AQ1319" s="84">
        <f t="shared" si="792"/>
        <v>0</v>
      </c>
      <c r="AR1319" s="84">
        <f t="shared" si="786"/>
        <v>37923.4</v>
      </c>
      <c r="AS1319" s="105"/>
    </row>
    <row r="1320" spans="4:44" ht="14.25" hidden="1">
      <c r="D1320" s="87"/>
      <c r="E1320" s="104"/>
      <c r="K1320" s="103"/>
      <c r="L1320" s="103"/>
      <c r="M1320" s="94"/>
      <c r="N1320" s="103"/>
      <c r="O1320" s="103"/>
      <c r="P1320" s="103"/>
      <c r="Q1320" s="103"/>
      <c r="R1320" s="103"/>
      <c r="S1320" s="103"/>
      <c r="T1320" s="103"/>
      <c r="U1320" s="103"/>
      <c r="V1320" s="103"/>
      <c r="W1320" s="94"/>
      <c r="X1320" s="103"/>
      <c r="Y1320" s="103"/>
      <c r="Z1320" s="103"/>
      <c r="AA1320" s="103"/>
      <c r="AB1320" s="103"/>
      <c r="AC1320" s="14"/>
      <c r="AD1320" s="103"/>
      <c r="AE1320" s="103"/>
      <c r="AF1320" s="103"/>
      <c r="AG1320" s="103"/>
      <c r="AH1320" s="103"/>
      <c r="AI1320" s="14"/>
      <c r="AJ1320" s="103"/>
      <c r="AK1320" s="14"/>
      <c r="AL1320" s="14"/>
      <c r="AM1320" s="14"/>
      <c r="AN1320" s="103"/>
      <c r="AO1320" s="103"/>
      <c r="AP1320" s="14"/>
      <c r="AQ1320" s="14"/>
      <c r="AR1320" s="84">
        <f t="shared" si="786"/>
        <v>0</v>
      </c>
    </row>
    <row r="1321" spans="4:44" ht="14.25" hidden="1">
      <c r="D1321" s="87"/>
      <c r="E1321" s="104">
        <v>70748</v>
      </c>
      <c r="K1321" s="84">
        <f>K211+K1241</f>
        <v>10520</v>
      </c>
      <c r="L1321" s="84">
        <f>L211+L1241</f>
        <v>1814.6999999999998</v>
      </c>
      <c r="M1321" s="94">
        <f>N1321+O1321+P1321+Q1321+R1321+S1321+T1321+U1321+AC1321</f>
        <v>0</v>
      </c>
      <c r="N1321" s="84">
        <f aca="true" t="shared" si="793" ref="N1321:U1321">N211+N1241</f>
        <v>0</v>
      </c>
      <c r="O1321" s="84">
        <f t="shared" si="793"/>
        <v>0</v>
      </c>
      <c r="P1321" s="84">
        <f t="shared" si="793"/>
        <v>0</v>
      </c>
      <c r="Q1321" s="84">
        <f t="shared" si="793"/>
        <v>0</v>
      </c>
      <c r="R1321" s="84">
        <f t="shared" si="793"/>
        <v>0</v>
      </c>
      <c r="S1321" s="84">
        <f t="shared" si="793"/>
        <v>0</v>
      </c>
      <c r="T1321" s="84">
        <f t="shared" si="793"/>
        <v>0</v>
      </c>
      <c r="U1321" s="84">
        <f t="shared" si="793"/>
        <v>0</v>
      </c>
      <c r="V1321" s="84"/>
      <c r="W1321" s="94">
        <f>X1321+Y1321+Z1321+AA1321+AB1321</f>
        <v>0</v>
      </c>
      <c r="X1321" s="84">
        <f aca="true" t="shared" si="794" ref="X1321:AQ1321">X211+X1241</f>
        <v>0</v>
      </c>
      <c r="Y1321" s="84">
        <f t="shared" si="794"/>
        <v>0</v>
      </c>
      <c r="Z1321" s="84">
        <f t="shared" si="794"/>
        <v>0</v>
      </c>
      <c r="AA1321" s="84">
        <f t="shared" si="794"/>
        <v>0</v>
      </c>
      <c r="AB1321" s="84">
        <f t="shared" si="794"/>
        <v>0</v>
      </c>
      <c r="AC1321" s="84">
        <f t="shared" si="794"/>
        <v>0</v>
      </c>
      <c r="AD1321" s="84">
        <f t="shared" si="794"/>
        <v>200</v>
      </c>
      <c r="AE1321" s="84">
        <f t="shared" si="794"/>
        <v>0</v>
      </c>
      <c r="AF1321" s="84">
        <f t="shared" si="794"/>
        <v>0</v>
      </c>
      <c r="AG1321" s="84">
        <f t="shared" si="794"/>
        <v>0</v>
      </c>
      <c r="AH1321" s="84">
        <f t="shared" si="794"/>
        <v>0</v>
      </c>
      <c r="AI1321" s="84">
        <f t="shared" si="794"/>
        <v>0</v>
      </c>
      <c r="AJ1321" s="84">
        <f t="shared" si="794"/>
        <v>0</v>
      </c>
      <c r="AK1321" s="84">
        <f t="shared" si="794"/>
        <v>0</v>
      </c>
      <c r="AL1321" s="84">
        <f t="shared" si="794"/>
        <v>0</v>
      </c>
      <c r="AM1321" s="84">
        <f t="shared" si="794"/>
        <v>0</v>
      </c>
      <c r="AN1321" s="84">
        <f t="shared" si="794"/>
        <v>0</v>
      </c>
      <c r="AO1321" s="84">
        <f t="shared" si="794"/>
        <v>0</v>
      </c>
      <c r="AP1321" s="84">
        <f t="shared" si="794"/>
        <v>0</v>
      </c>
      <c r="AQ1321" s="84">
        <f t="shared" si="794"/>
        <v>0</v>
      </c>
      <c r="AR1321" s="84">
        <f t="shared" si="786"/>
        <v>12534.7</v>
      </c>
    </row>
    <row r="1322" spans="4:44" ht="14.25" hidden="1">
      <c r="D1322" s="87"/>
      <c r="E1322" s="104"/>
      <c r="K1322" s="103"/>
      <c r="L1322" s="103"/>
      <c r="M1322" s="94"/>
      <c r="N1322" s="103"/>
      <c r="O1322" s="103"/>
      <c r="P1322" s="103"/>
      <c r="Q1322" s="103"/>
      <c r="R1322" s="103"/>
      <c r="S1322" s="103"/>
      <c r="T1322" s="103"/>
      <c r="U1322" s="103"/>
      <c r="V1322" s="103"/>
      <c r="W1322" s="94"/>
      <c r="X1322" s="103"/>
      <c r="Y1322" s="103"/>
      <c r="Z1322" s="103"/>
      <c r="AA1322" s="103"/>
      <c r="AB1322" s="103"/>
      <c r="AC1322" s="14"/>
      <c r="AD1322" s="103"/>
      <c r="AE1322" s="103"/>
      <c r="AF1322" s="103"/>
      <c r="AG1322" s="103"/>
      <c r="AH1322" s="103"/>
      <c r="AI1322" s="14"/>
      <c r="AJ1322" s="103"/>
      <c r="AK1322" s="14"/>
      <c r="AL1322" s="14"/>
      <c r="AM1322" s="14"/>
      <c r="AN1322" s="103"/>
      <c r="AO1322" s="103"/>
      <c r="AP1322" s="14"/>
      <c r="AQ1322" s="14"/>
      <c r="AR1322" s="84">
        <f t="shared" si="786"/>
        <v>0</v>
      </c>
    </row>
    <row r="1323" spans="4:44" ht="14.25" hidden="1">
      <c r="D1323" s="87"/>
      <c r="E1323" s="104"/>
      <c r="K1323" s="84"/>
      <c r="L1323" s="84"/>
      <c r="M1323" s="94"/>
      <c r="N1323" s="84"/>
      <c r="O1323" s="84"/>
      <c r="P1323" s="84"/>
      <c r="Q1323" s="84"/>
      <c r="R1323" s="84"/>
      <c r="S1323" s="84"/>
      <c r="T1323" s="84"/>
      <c r="U1323" s="84"/>
      <c r="V1323" s="84"/>
      <c r="W1323" s="94"/>
      <c r="X1323" s="84"/>
      <c r="Y1323" s="84"/>
      <c r="Z1323" s="84"/>
      <c r="AA1323" s="84"/>
      <c r="AB1323" s="84"/>
      <c r="AC1323" s="84"/>
      <c r="AD1323" s="84"/>
      <c r="AE1323" s="84">
        <f aca="true" t="shared" si="795" ref="AE1323:AQ1323">AE1199+AE1206+AE1213</f>
        <v>0</v>
      </c>
      <c r="AF1323" s="84">
        <f t="shared" si="795"/>
        <v>0</v>
      </c>
      <c r="AG1323" s="84">
        <f t="shared" si="795"/>
        <v>0</v>
      </c>
      <c r="AH1323" s="84">
        <f t="shared" si="795"/>
        <v>0</v>
      </c>
      <c r="AI1323" s="84">
        <f t="shared" si="795"/>
        <v>0</v>
      </c>
      <c r="AJ1323" s="84"/>
      <c r="AK1323" s="84">
        <f t="shared" si="795"/>
        <v>0</v>
      </c>
      <c r="AL1323" s="84">
        <f t="shared" si="795"/>
        <v>0</v>
      </c>
      <c r="AM1323" s="84">
        <f t="shared" si="795"/>
        <v>0</v>
      </c>
      <c r="AN1323" s="84"/>
      <c r="AO1323" s="84"/>
      <c r="AP1323" s="84">
        <f t="shared" si="795"/>
        <v>0</v>
      </c>
      <c r="AQ1323" s="84">
        <f t="shared" si="795"/>
        <v>0</v>
      </c>
      <c r="AR1323" s="84"/>
    </row>
    <row r="1324" spans="4:44" ht="14.25" hidden="1">
      <c r="D1324" s="87"/>
      <c r="E1324" s="104"/>
      <c r="K1324" s="103"/>
      <c r="L1324" s="103"/>
      <c r="M1324" s="94"/>
      <c r="N1324" s="103"/>
      <c r="O1324" s="103"/>
      <c r="P1324" s="103"/>
      <c r="Q1324" s="103"/>
      <c r="R1324" s="103"/>
      <c r="S1324" s="103"/>
      <c r="T1324" s="103"/>
      <c r="U1324" s="103"/>
      <c r="V1324" s="103"/>
      <c r="W1324" s="94"/>
      <c r="X1324" s="103"/>
      <c r="Y1324" s="103"/>
      <c r="Z1324" s="103"/>
      <c r="AA1324" s="103"/>
      <c r="AB1324" s="103"/>
      <c r="AC1324" s="14"/>
      <c r="AD1324" s="103"/>
      <c r="AE1324" s="103"/>
      <c r="AF1324" s="103"/>
      <c r="AG1324" s="103"/>
      <c r="AH1324" s="103"/>
      <c r="AI1324" s="14"/>
      <c r="AJ1324" s="103"/>
      <c r="AK1324" s="14"/>
      <c r="AL1324" s="14"/>
      <c r="AM1324" s="14"/>
      <c r="AN1324" s="103"/>
      <c r="AO1324" s="103"/>
      <c r="AP1324" s="14"/>
      <c r="AQ1324" s="14"/>
      <c r="AR1324" s="84">
        <f t="shared" si="786"/>
        <v>0</v>
      </c>
    </row>
    <row r="1325" spans="4:44" ht="14.25" hidden="1">
      <c r="D1325" s="87"/>
      <c r="E1325" s="104">
        <v>70731</v>
      </c>
      <c r="K1325" s="84">
        <f aca="true" t="shared" si="796" ref="K1325:U1325">K1185</f>
        <v>6732</v>
      </c>
      <c r="L1325" s="84">
        <f t="shared" si="796"/>
        <v>1161.2</v>
      </c>
      <c r="M1325" s="94">
        <f>N1325+O1325+P1325+Q1325+R1325+S1325+T1325+U1325+AC1325</f>
        <v>0</v>
      </c>
      <c r="N1325" s="84">
        <f t="shared" si="796"/>
        <v>0</v>
      </c>
      <c r="O1325" s="84">
        <f t="shared" si="796"/>
        <v>0</v>
      </c>
      <c r="P1325" s="84">
        <f t="shared" si="796"/>
        <v>0</v>
      </c>
      <c r="Q1325" s="84">
        <f t="shared" si="796"/>
        <v>0</v>
      </c>
      <c r="R1325" s="84">
        <f t="shared" si="796"/>
        <v>0</v>
      </c>
      <c r="S1325" s="84">
        <f t="shared" si="796"/>
        <v>0</v>
      </c>
      <c r="T1325" s="84">
        <f t="shared" si="796"/>
        <v>0</v>
      </c>
      <c r="U1325" s="84">
        <f t="shared" si="796"/>
        <v>0</v>
      </c>
      <c r="V1325" s="84"/>
      <c r="W1325" s="94">
        <f>X1325+Y1325+Z1325+AA1325+AB1325</f>
        <v>0</v>
      </c>
      <c r="X1325" s="84">
        <f aca="true" t="shared" si="797" ref="X1325:AQ1325">X1185</f>
        <v>0</v>
      </c>
      <c r="Y1325" s="84">
        <f t="shared" si="797"/>
        <v>0</v>
      </c>
      <c r="Z1325" s="84">
        <f t="shared" si="797"/>
        <v>0</v>
      </c>
      <c r="AA1325" s="84">
        <f t="shared" si="797"/>
        <v>0</v>
      </c>
      <c r="AB1325" s="84">
        <f t="shared" si="797"/>
        <v>0</v>
      </c>
      <c r="AC1325" s="84">
        <f t="shared" si="797"/>
        <v>0</v>
      </c>
      <c r="AD1325" s="84">
        <f t="shared" si="797"/>
        <v>488.1</v>
      </c>
      <c r="AE1325" s="84">
        <f t="shared" si="797"/>
        <v>0</v>
      </c>
      <c r="AF1325" s="84">
        <f t="shared" si="797"/>
        <v>0</v>
      </c>
      <c r="AG1325" s="84">
        <f t="shared" si="797"/>
        <v>0</v>
      </c>
      <c r="AH1325" s="84">
        <f t="shared" si="797"/>
        <v>0</v>
      </c>
      <c r="AI1325" s="84">
        <f t="shared" si="797"/>
        <v>0</v>
      </c>
      <c r="AJ1325" s="84">
        <f t="shared" si="797"/>
        <v>0</v>
      </c>
      <c r="AK1325" s="84">
        <f t="shared" si="797"/>
        <v>0</v>
      </c>
      <c r="AL1325" s="84">
        <f t="shared" si="797"/>
        <v>0</v>
      </c>
      <c r="AM1325" s="84">
        <f t="shared" si="797"/>
        <v>0</v>
      </c>
      <c r="AN1325" s="84">
        <f t="shared" si="797"/>
        <v>0</v>
      </c>
      <c r="AO1325" s="84">
        <f t="shared" si="797"/>
        <v>0</v>
      </c>
      <c r="AP1325" s="84">
        <f t="shared" si="797"/>
        <v>0</v>
      </c>
      <c r="AQ1325" s="84">
        <f t="shared" si="797"/>
        <v>0</v>
      </c>
      <c r="AR1325" s="84">
        <f t="shared" si="786"/>
        <v>8381.3</v>
      </c>
    </row>
    <row r="1326" spans="4:44" ht="14.25" hidden="1">
      <c r="D1326" s="87"/>
      <c r="E1326" s="104"/>
      <c r="K1326" s="103"/>
      <c r="L1326" s="103"/>
      <c r="M1326" s="94"/>
      <c r="N1326" s="103"/>
      <c r="O1326" s="103"/>
      <c r="P1326" s="103"/>
      <c r="Q1326" s="103"/>
      <c r="R1326" s="103"/>
      <c r="S1326" s="103"/>
      <c r="T1326" s="103"/>
      <c r="U1326" s="103"/>
      <c r="V1326" s="103"/>
      <c r="W1326" s="94"/>
      <c r="X1326" s="103"/>
      <c r="Y1326" s="103"/>
      <c r="Z1326" s="103"/>
      <c r="AA1326" s="103"/>
      <c r="AB1326" s="103"/>
      <c r="AC1326" s="14"/>
      <c r="AD1326" s="103"/>
      <c r="AE1326" s="103"/>
      <c r="AF1326" s="103"/>
      <c r="AG1326" s="103"/>
      <c r="AH1326" s="103"/>
      <c r="AI1326" s="14"/>
      <c r="AJ1326" s="103"/>
      <c r="AK1326" s="14"/>
      <c r="AL1326" s="14"/>
      <c r="AM1326" s="14"/>
      <c r="AN1326" s="103"/>
      <c r="AO1326" s="103"/>
      <c r="AP1326" s="14"/>
      <c r="AQ1326" s="14"/>
      <c r="AR1326" s="84">
        <f t="shared" si="786"/>
        <v>0</v>
      </c>
    </row>
    <row r="1327" spans="4:44" ht="14.25" hidden="1">
      <c r="D1327" s="87"/>
      <c r="E1327" s="104">
        <v>70761</v>
      </c>
      <c r="K1327" s="84">
        <f>K218+K225+K232+K246+K253+K260+K267+K274+K281+K421+K513+K520+K597+K604+K667+K674+K870+K877+K1052+K1059+K1066+K1150+K1157+K1164</f>
        <v>108528.09999999998</v>
      </c>
      <c r="L1327" s="84">
        <f>L218+L225+L232+L246+L253+L260+L267+L274+L281+L421+L513+L520+L597+L604+L667+L674+L870+L877+L1052+L1059+L1066+L1150+L1157+L1164</f>
        <v>18721.1</v>
      </c>
      <c r="M1327" s="94">
        <f>N1327+O1327+P1327+Q1327+R1327+S1327+T1327+U1327+AC1327</f>
        <v>0</v>
      </c>
      <c r="N1327" s="84">
        <f aca="true" t="shared" si="798" ref="N1327:U1327">N218+N225+N232+N246+N253+N260+N267+N274+N281+N421+N513+N520+N597+N604+N667+N674+N870+N877+N1052+N1059+N1066+N1150+N1157+N1164</f>
        <v>0</v>
      </c>
      <c r="O1327" s="84">
        <f t="shared" si="798"/>
        <v>0</v>
      </c>
      <c r="P1327" s="84">
        <f t="shared" si="798"/>
        <v>0</v>
      </c>
      <c r="Q1327" s="84">
        <f t="shared" si="798"/>
        <v>0</v>
      </c>
      <c r="R1327" s="84">
        <f t="shared" si="798"/>
        <v>0</v>
      </c>
      <c r="S1327" s="84">
        <f t="shared" si="798"/>
        <v>0</v>
      </c>
      <c r="T1327" s="84">
        <f t="shared" si="798"/>
        <v>0</v>
      </c>
      <c r="U1327" s="84">
        <f t="shared" si="798"/>
        <v>0</v>
      </c>
      <c r="V1327" s="84"/>
      <c r="W1327" s="94">
        <f>X1327+Y1327+Z1327+AA1327+AB1327</f>
        <v>0</v>
      </c>
      <c r="X1327" s="84">
        <f aca="true" t="shared" si="799" ref="X1327:AQ1327">X218+X225+X232+X246+X253+X260+X267+X274+X281+X421+X513+X520+X597+X604+X667+X674+X870+X877+X1052+X1059+X1066+X1150+X1157+X1164</f>
        <v>0</v>
      </c>
      <c r="Y1327" s="84">
        <f t="shared" si="799"/>
        <v>0</v>
      </c>
      <c r="Z1327" s="84">
        <f t="shared" si="799"/>
        <v>0</v>
      </c>
      <c r="AA1327" s="84">
        <f t="shared" si="799"/>
        <v>0</v>
      </c>
      <c r="AB1327" s="84">
        <f t="shared" si="799"/>
        <v>0</v>
      </c>
      <c r="AC1327" s="84">
        <f t="shared" si="799"/>
        <v>0</v>
      </c>
      <c r="AD1327" s="84">
        <f t="shared" si="799"/>
        <v>3731</v>
      </c>
      <c r="AE1327" s="84">
        <f t="shared" si="799"/>
        <v>0</v>
      </c>
      <c r="AF1327" s="84">
        <f t="shared" si="799"/>
        <v>0</v>
      </c>
      <c r="AG1327" s="84">
        <f t="shared" si="799"/>
        <v>0</v>
      </c>
      <c r="AH1327" s="84">
        <f t="shared" si="799"/>
        <v>0</v>
      </c>
      <c r="AI1327" s="84">
        <f t="shared" si="799"/>
        <v>0</v>
      </c>
      <c r="AJ1327" s="84">
        <f t="shared" si="799"/>
        <v>0</v>
      </c>
      <c r="AK1327" s="84">
        <f t="shared" si="799"/>
        <v>0</v>
      </c>
      <c r="AL1327" s="84">
        <f t="shared" si="799"/>
        <v>0</v>
      </c>
      <c r="AM1327" s="84">
        <f t="shared" si="799"/>
        <v>0</v>
      </c>
      <c r="AN1327" s="84">
        <f t="shared" si="799"/>
        <v>0</v>
      </c>
      <c r="AO1327" s="84">
        <f t="shared" si="799"/>
        <v>0</v>
      </c>
      <c r="AP1327" s="84">
        <f t="shared" si="799"/>
        <v>0</v>
      </c>
      <c r="AQ1327" s="84">
        <f t="shared" si="799"/>
        <v>0</v>
      </c>
      <c r="AR1327" s="84">
        <f t="shared" si="786"/>
        <v>130980.19999999998</v>
      </c>
    </row>
    <row r="1328" spans="4:44" ht="14.25" hidden="1">
      <c r="D1328" s="87"/>
      <c r="E1328" s="104"/>
      <c r="K1328" s="84"/>
      <c r="L1328" s="84"/>
      <c r="M1328" s="94"/>
      <c r="N1328" s="84"/>
      <c r="O1328" s="84"/>
      <c r="P1328" s="84"/>
      <c r="Q1328" s="84"/>
      <c r="R1328" s="84"/>
      <c r="S1328" s="84"/>
      <c r="T1328" s="84"/>
      <c r="U1328" s="84"/>
      <c r="V1328" s="84"/>
      <c r="W1328" s="94"/>
      <c r="X1328" s="84"/>
      <c r="Y1328" s="84"/>
      <c r="Z1328" s="84"/>
      <c r="AA1328" s="84"/>
      <c r="AB1328" s="84"/>
      <c r="AC1328" s="106"/>
      <c r="AD1328" s="84"/>
      <c r="AE1328" s="84"/>
      <c r="AF1328" s="84"/>
      <c r="AG1328" s="84"/>
      <c r="AH1328" s="84"/>
      <c r="AI1328" s="106"/>
      <c r="AJ1328" s="84"/>
      <c r="AK1328" s="106"/>
      <c r="AL1328" s="106"/>
      <c r="AM1328" s="106"/>
      <c r="AN1328" s="84"/>
      <c r="AO1328" s="84"/>
      <c r="AP1328" s="106"/>
      <c r="AQ1328" s="106"/>
      <c r="AR1328" s="84">
        <f t="shared" si="786"/>
        <v>0</v>
      </c>
    </row>
    <row r="1329" spans="4:44" ht="14.25" hidden="1">
      <c r="D1329" s="87"/>
      <c r="E1329" s="104"/>
      <c r="K1329" s="84"/>
      <c r="L1329" s="84"/>
      <c r="M1329" s="94"/>
      <c r="N1329" s="84"/>
      <c r="O1329" s="84"/>
      <c r="P1329" s="84"/>
      <c r="Q1329" s="84"/>
      <c r="R1329" s="84"/>
      <c r="S1329" s="84"/>
      <c r="T1329" s="84"/>
      <c r="U1329" s="84"/>
      <c r="V1329" s="84"/>
      <c r="W1329" s="94"/>
      <c r="X1329" s="84"/>
      <c r="Y1329" s="84"/>
      <c r="Z1329" s="84"/>
      <c r="AA1329" s="84"/>
      <c r="AB1329" s="84"/>
      <c r="AC1329" s="84"/>
      <c r="AD1329" s="84"/>
      <c r="AE1329" s="84">
        <f aca="true" t="shared" si="800" ref="AE1329:AQ1329">AE1045</f>
        <v>0</v>
      </c>
      <c r="AF1329" s="84">
        <f t="shared" si="800"/>
        <v>0</v>
      </c>
      <c r="AG1329" s="84">
        <f t="shared" si="800"/>
        <v>0</v>
      </c>
      <c r="AH1329" s="84">
        <f t="shared" si="800"/>
        <v>0</v>
      </c>
      <c r="AI1329" s="84">
        <f t="shared" si="800"/>
        <v>0</v>
      </c>
      <c r="AJ1329" s="84"/>
      <c r="AK1329" s="84">
        <f t="shared" si="800"/>
        <v>0</v>
      </c>
      <c r="AL1329" s="84">
        <f t="shared" si="800"/>
        <v>0</v>
      </c>
      <c r="AM1329" s="84">
        <f t="shared" si="800"/>
        <v>0</v>
      </c>
      <c r="AN1329" s="84"/>
      <c r="AO1329" s="84"/>
      <c r="AP1329" s="84">
        <f t="shared" si="800"/>
        <v>0</v>
      </c>
      <c r="AQ1329" s="84">
        <f t="shared" si="800"/>
        <v>0</v>
      </c>
      <c r="AR1329" s="84"/>
    </row>
    <row r="1330" spans="4:44" ht="14.25" hidden="1">
      <c r="D1330" s="87"/>
      <c r="E1330" s="85"/>
      <c r="K1330" s="84"/>
      <c r="L1330" s="103"/>
      <c r="M1330" s="94"/>
      <c r="N1330" s="103"/>
      <c r="O1330" s="103"/>
      <c r="P1330" s="103"/>
      <c r="Q1330" s="103"/>
      <c r="R1330" s="103"/>
      <c r="S1330" s="103"/>
      <c r="T1330" s="103"/>
      <c r="U1330" s="103"/>
      <c r="V1330" s="103"/>
      <c r="W1330" s="94"/>
      <c r="X1330" s="103"/>
      <c r="Y1330" s="103"/>
      <c r="Z1330" s="103"/>
      <c r="AA1330" s="103"/>
      <c r="AB1330" s="103"/>
      <c r="AC1330" s="14"/>
      <c r="AD1330" s="103"/>
      <c r="AE1330" s="103"/>
      <c r="AF1330" s="103"/>
      <c r="AG1330" s="103"/>
      <c r="AH1330" s="103"/>
      <c r="AI1330" s="14"/>
      <c r="AJ1330" s="103"/>
      <c r="AK1330" s="14"/>
      <c r="AL1330" s="14"/>
      <c r="AM1330" s="14"/>
      <c r="AN1330" s="103"/>
      <c r="AO1330" s="103"/>
      <c r="AP1330" s="14"/>
      <c r="AQ1330" s="14"/>
      <c r="AR1330" s="103"/>
    </row>
    <row r="1331" spans="4:44" ht="15.75" hidden="1">
      <c r="D1331" s="87"/>
      <c r="E1331" s="104" t="s">
        <v>197</v>
      </c>
      <c r="K1331" s="107">
        <f>K1307+K1309+K1311+K1313+K1315+K1317+K1319+K1321+K1323+K1325+K1327+K1329+K1305</f>
        <v>410133.29999999993</v>
      </c>
      <c r="L1331" s="107">
        <f aca="true" t="shared" si="801" ref="L1331:AR1331">L1307+L1309+L1311+L1313+L1315+L1317+L1319+L1321+L1323+L1325+L1327+L1329+L1305</f>
        <v>70747.9</v>
      </c>
      <c r="M1331" s="94">
        <f>N1331+O1331+P1331+Q1331+R1331+S1331+T1331+U1331+AC1331</f>
        <v>0</v>
      </c>
      <c r="N1331" s="107">
        <f t="shared" si="801"/>
        <v>0</v>
      </c>
      <c r="O1331" s="107">
        <f t="shared" si="801"/>
        <v>0</v>
      </c>
      <c r="P1331" s="107">
        <f t="shared" si="801"/>
        <v>0</v>
      </c>
      <c r="Q1331" s="107">
        <f t="shared" si="801"/>
        <v>0</v>
      </c>
      <c r="R1331" s="107">
        <f t="shared" si="801"/>
        <v>0</v>
      </c>
      <c r="S1331" s="107">
        <f t="shared" si="801"/>
        <v>0</v>
      </c>
      <c r="T1331" s="107">
        <f t="shared" si="801"/>
        <v>0</v>
      </c>
      <c r="U1331" s="107">
        <f t="shared" si="801"/>
        <v>0</v>
      </c>
      <c r="V1331" s="107">
        <f t="shared" si="801"/>
        <v>0</v>
      </c>
      <c r="W1331" s="94">
        <f>X1331+Y1331+Z1331+AA1331+AB1331</f>
        <v>0</v>
      </c>
      <c r="X1331" s="107">
        <f t="shared" si="801"/>
        <v>0</v>
      </c>
      <c r="Y1331" s="107">
        <f t="shared" si="801"/>
        <v>0</v>
      </c>
      <c r="Z1331" s="107">
        <f t="shared" si="801"/>
        <v>0</v>
      </c>
      <c r="AA1331" s="107">
        <f t="shared" si="801"/>
        <v>0</v>
      </c>
      <c r="AB1331" s="107">
        <f t="shared" si="801"/>
        <v>0</v>
      </c>
      <c r="AC1331" s="107">
        <f t="shared" si="801"/>
        <v>0</v>
      </c>
      <c r="AD1331" s="107">
        <f t="shared" si="801"/>
        <v>41583.1</v>
      </c>
      <c r="AE1331" s="107">
        <f t="shared" si="801"/>
        <v>0</v>
      </c>
      <c r="AF1331" s="107">
        <f t="shared" si="801"/>
        <v>0</v>
      </c>
      <c r="AG1331" s="107">
        <f t="shared" si="801"/>
        <v>0</v>
      </c>
      <c r="AH1331" s="107">
        <f t="shared" si="801"/>
        <v>0</v>
      </c>
      <c r="AI1331" s="107">
        <f t="shared" si="801"/>
        <v>0</v>
      </c>
      <c r="AJ1331" s="107">
        <f t="shared" si="801"/>
        <v>0</v>
      </c>
      <c r="AK1331" s="107">
        <f t="shared" si="801"/>
        <v>0</v>
      </c>
      <c r="AL1331" s="107">
        <f t="shared" si="801"/>
        <v>0</v>
      </c>
      <c r="AM1331" s="107">
        <f t="shared" si="801"/>
        <v>0</v>
      </c>
      <c r="AN1331" s="107">
        <f t="shared" si="801"/>
        <v>0</v>
      </c>
      <c r="AO1331" s="107">
        <f t="shared" si="801"/>
        <v>4228.3</v>
      </c>
      <c r="AP1331" s="107">
        <f>AP1307+AP1309+AP1311+AP1313+AP1315+AP1317+AP1319+AP1321+AP1323+AP1325+AP1327+AP1329+AP1305</f>
        <v>0</v>
      </c>
      <c r="AQ1331" s="107">
        <f t="shared" si="801"/>
        <v>0</v>
      </c>
      <c r="AR1331" s="107">
        <f t="shared" si="801"/>
        <v>550668</v>
      </c>
    </row>
    <row r="1332" spans="4:44" ht="15.75" hidden="1">
      <c r="D1332" s="87"/>
      <c r="E1332" s="85"/>
      <c r="K1332" s="108"/>
      <c r="L1332" s="108"/>
      <c r="M1332" s="94"/>
      <c r="N1332" s="108"/>
      <c r="O1332" s="108"/>
      <c r="P1332" s="108"/>
      <c r="Q1332" s="108"/>
      <c r="R1332" s="108"/>
      <c r="S1332" s="108"/>
      <c r="T1332" s="108"/>
      <c r="U1332" s="108"/>
      <c r="V1332" s="108"/>
      <c r="W1332" s="94"/>
      <c r="X1332" s="108"/>
      <c r="Y1332" s="108"/>
      <c r="Z1332" s="108"/>
      <c r="AA1332" s="108"/>
      <c r="AB1332" s="108"/>
      <c r="AC1332" s="109"/>
      <c r="AD1332" s="108"/>
      <c r="AE1332" s="108"/>
      <c r="AF1332" s="108"/>
      <c r="AG1332" s="108"/>
      <c r="AH1332" s="108"/>
      <c r="AI1332" s="109"/>
      <c r="AJ1332" s="108"/>
      <c r="AK1332" s="109"/>
      <c r="AL1332" s="109"/>
      <c r="AM1332" s="109"/>
      <c r="AN1332" s="108"/>
      <c r="AO1332" s="108"/>
      <c r="AP1332" s="109"/>
      <c r="AQ1332" s="109"/>
      <c r="AR1332" s="108"/>
    </row>
    <row r="1333" spans="4:44" ht="14.25" hidden="1">
      <c r="D1333" s="87"/>
      <c r="E1333" s="85"/>
      <c r="K1333" s="103"/>
      <c r="L1333" s="103"/>
      <c r="M1333" s="94"/>
      <c r="N1333" s="103"/>
      <c r="O1333" s="103"/>
      <c r="P1333" s="103"/>
      <c r="Q1333" s="103"/>
      <c r="R1333" s="103"/>
      <c r="S1333" s="103"/>
      <c r="T1333" s="103"/>
      <c r="U1333" s="103"/>
      <c r="V1333" s="103"/>
      <c r="W1333" s="94"/>
      <c r="X1333" s="103"/>
      <c r="Y1333" s="103"/>
      <c r="Z1333" s="103"/>
      <c r="AA1333" s="103"/>
      <c r="AB1333" s="103"/>
      <c r="AC1333" s="14"/>
      <c r="AD1333" s="103"/>
      <c r="AE1333" s="103"/>
      <c r="AF1333" s="103"/>
      <c r="AG1333" s="103"/>
      <c r="AH1333" s="103"/>
      <c r="AI1333" s="14"/>
      <c r="AJ1333" s="103"/>
      <c r="AK1333" s="14"/>
      <c r="AL1333" s="14"/>
      <c r="AM1333" s="14"/>
      <c r="AN1333" s="103"/>
      <c r="AO1333" s="103"/>
      <c r="AP1333" s="14"/>
      <c r="AQ1333" s="14"/>
      <c r="AR1333" s="103"/>
    </row>
    <row r="1334" spans="4:45" ht="5.25" customHeight="1" hidden="1">
      <c r="D1334" s="87"/>
      <c r="E1334" s="85">
        <v>70911</v>
      </c>
      <c r="K1334" s="84">
        <f>K29</f>
        <v>3315.5</v>
      </c>
      <c r="L1334" s="84">
        <f>L29</f>
        <v>571.9</v>
      </c>
      <c r="M1334" s="94">
        <f>N1334+O1334+P1334+Q1334+R1334+S1334+T1334+U1334+AC1334</f>
        <v>0</v>
      </c>
      <c r="N1334" s="84">
        <f aca="true" t="shared" si="802" ref="N1334:V1334">N29</f>
        <v>0</v>
      </c>
      <c r="O1334" s="84">
        <f t="shared" si="802"/>
        <v>0</v>
      </c>
      <c r="P1334" s="84">
        <f t="shared" si="802"/>
        <v>0</v>
      </c>
      <c r="Q1334" s="84">
        <f t="shared" si="802"/>
        <v>0</v>
      </c>
      <c r="R1334" s="84">
        <f t="shared" si="802"/>
        <v>0</v>
      </c>
      <c r="S1334" s="84">
        <f t="shared" si="802"/>
        <v>0</v>
      </c>
      <c r="T1334" s="84">
        <f t="shared" si="802"/>
        <v>0</v>
      </c>
      <c r="U1334" s="84">
        <f t="shared" si="802"/>
        <v>0</v>
      </c>
      <c r="V1334" s="84">
        <f t="shared" si="802"/>
        <v>0</v>
      </c>
      <c r="W1334" s="94">
        <f>X1334+Y1334+Z1334+AA1334+AB1334</f>
        <v>0</v>
      </c>
      <c r="X1334" s="84">
        <f aca="true" t="shared" si="803" ref="X1334:AR1334">X29</f>
        <v>0</v>
      </c>
      <c r="Y1334" s="84">
        <f t="shared" si="803"/>
        <v>0</v>
      </c>
      <c r="Z1334" s="84">
        <f t="shared" si="803"/>
        <v>0</v>
      </c>
      <c r="AA1334" s="84">
        <f t="shared" si="803"/>
        <v>0</v>
      </c>
      <c r="AB1334" s="84">
        <f t="shared" si="803"/>
        <v>0</v>
      </c>
      <c r="AC1334" s="84">
        <f t="shared" si="803"/>
        <v>0</v>
      </c>
      <c r="AD1334" s="84">
        <f t="shared" si="803"/>
        <v>554.6</v>
      </c>
      <c r="AE1334" s="84">
        <f t="shared" si="803"/>
        <v>0</v>
      </c>
      <c r="AF1334" s="84">
        <f t="shared" si="803"/>
        <v>0</v>
      </c>
      <c r="AG1334" s="84">
        <f t="shared" si="803"/>
        <v>0</v>
      </c>
      <c r="AH1334" s="84">
        <f t="shared" si="803"/>
        <v>0</v>
      </c>
      <c r="AI1334" s="84">
        <f t="shared" si="803"/>
        <v>0</v>
      </c>
      <c r="AJ1334" s="84">
        <f t="shared" si="803"/>
        <v>0</v>
      </c>
      <c r="AK1334" s="84">
        <f t="shared" si="803"/>
        <v>0</v>
      </c>
      <c r="AL1334" s="84">
        <f t="shared" si="803"/>
        <v>0</v>
      </c>
      <c r="AM1334" s="84">
        <f t="shared" si="803"/>
        <v>0</v>
      </c>
      <c r="AN1334" s="84">
        <f t="shared" si="803"/>
        <v>0</v>
      </c>
      <c r="AO1334" s="84">
        <f t="shared" si="803"/>
        <v>0</v>
      </c>
      <c r="AP1334" s="84">
        <f t="shared" si="803"/>
        <v>0</v>
      </c>
      <c r="AQ1334" s="84">
        <f t="shared" si="803"/>
        <v>0</v>
      </c>
      <c r="AR1334" s="84">
        <f t="shared" si="803"/>
        <v>5271.5</v>
      </c>
      <c r="AS1334" s="105"/>
    </row>
    <row r="1335" spans="4:44" ht="14.25" hidden="1">
      <c r="D1335" s="87"/>
      <c r="E1335" s="85"/>
      <c r="K1335" s="103"/>
      <c r="L1335" s="103"/>
      <c r="M1335" s="94"/>
      <c r="N1335" s="103"/>
      <c r="O1335" s="103"/>
      <c r="P1335" s="103"/>
      <c r="Q1335" s="103"/>
      <c r="R1335" s="103"/>
      <c r="S1335" s="103"/>
      <c r="T1335" s="103"/>
      <c r="U1335" s="103"/>
      <c r="V1335" s="103"/>
      <c r="W1335" s="94"/>
      <c r="X1335" s="103"/>
      <c r="Y1335" s="103"/>
      <c r="Z1335" s="103"/>
      <c r="AA1335" s="103"/>
      <c r="AB1335" s="103"/>
      <c r="AC1335" s="14"/>
      <c r="AD1335" s="103"/>
      <c r="AE1335" s="103"/>
      <c r="AF1335" s="103"/>
      <c r="AG1335" s="103"/>
      <c r="AH1335" s="103"/>
      <c r="AI1335" s="14"/>
      <c r="AJ1335" s="103"/>
      <c r="AK1335" s="14"/>
      <c r="AL1335" s="14"/>
      <c r="AM1335" s="14"/>
      <c r="AN1335" s="103"/>
      <c r="AO1335" s="103"/>
      <c r="AP1335" s="14"/>
      <c r="AQ1335" s="14"/>
      <c r="AR1335" s="84">
        <f aca="true" t="shared" si="804" ref="AR1335:AR1341">K1335+L1335+N1335+O1335+P1335+Q1335+R1335+S1335+T1335+U1335+V1335+X1335+Y1335+Z1335+AA1335+AB1335+AD1335+AJ1335+AN1335+AO1335</f>
        <v>0</v>
      </c>
    </row>
    <row r="1336" spans="4:44" ht="14.25" hidden="1">
      <c r="D1336" s="87"/>
      <c r="E1336" s="85">
        <v>70931</v>
      </c>
      <c r="K1336" s="84">
        <f>K36+K43+K50+K57+K64+K71+K78+K85+K92+K120+K1192</f>
        <v>82901.3</v>
      </c>
      <c r="L1336" s="84">
        <f>L36+L43+L50+L57+L64+L71+L78+L85+L92+L120+L1192</f>
        <v>14262.9</v>
      </c>
      <c r="M1336" s="94">
        <f>N1336+O1336+P1336+Q1336+R1336+S1336+T1336+U1336+AC1336</f>
        <v>0</v>
      </c>
      <c r="N1336" s="84">
        <f aca="true" t="shared" si="805" ref="N1336:V1336">N36+N43+N50+N57+N64+N71+N78+N85+N92+N120+N1192</f>
        <v>0</v>
      </c>
      <c r="O1336" s="84">
        <f t="shared" si="805"/>
        <v>0</v>
      </c>
      <c r="P1336" s="84">
        <f t="shared" si="805"/>
        <v>0</v>
      </c>
      <c r="Q1336" s="84">
        <f t="shared" si="805"/>
        <v>0</v>
      </c>
      <c r="R1336" s="84">
        <f t="shared" si="805"/>
        <v>0</v>
      </c>
      <c r="S1336" s="84">
        <f t="shared" si="805"/>
        <v>0</v>
      </c>
      <c r="T1336" s="84">
        <f t="shared" si="805"/>
        <v>0</v>
      </c>
      <c r="U1336" s="84">
        <f t="shared" si="805"/>
        <v>0</v>
      </c>
      <c r="V1336" s="84">
        <f t="shared" si="805"/>
        <v>0</v>
      </c>
      <c r="W1336" s="94">
        <f>X1336+Y1336+Z1336+AA1336+AB1336</f>
        <v>0</v>
      </c>
      <c r="X1336" s="84">
        <f aca="true" t="shared" si="806" ref="X1336:AR1336">X36+X43+X50+X57+X64+X71+X78+X85+X92+X120+X1192</f>
        <v>0</v>
      </c>
      <c r="Y1336" s="84">
        <f t="shared" si="806"/>
        <v>0</v>
      </c>
      <c r="Z1336" s="84">
        <f t="shared" si="806"/>
        <v>0</v>
      </c>
      <c r="AA1336" s="84">
        <f t="shared" si="806"/>
        <v>0</v>
      </c>
      <c r="AB1336" s="84">
        <f t="shared" si="806"/>
        <v>0</v>
      </c>
      <c r="AC1336" s="84">
        <f t="shared" si="806"/>
        <v>0</v>
      </c>
      <c r="AD1336" s="84">
        <f t="shared" si="806"/>
        <v>10213.6</v>
      </c>
      <c r="AE1336" s="84">
        <f t="shared" si="806"/>
        <v>0</v>
      </c>
      <c r="AF1336" s="84">
        <f t="shared" si="806"/>
        <v>0</v>
      </c>
      <c r="AG1336" s="84">
        <f t="shared" si="806"/>
        <v>0</v>
      </c>
      <c r="AH1336" s="84">
        <f t="shared" si="806"/>
        <v>0</v>
      </c>
      <c r="AI1336" s="84">
        <f t="shared" si="806"/>
        <v>0</v>
      </c>
      <c r="AJ1336" s="84">
        <f t="shared" si="806"/>
        <v>7600</v>
      </c>
      <c r="AK1336" s="84">
        <f t="shared" si="806"/>
        <v>0</v>
      </c>
      <c r="AL1336" s="84">
        <f t="shared" si="806"/>
        <v>0</v>
      </c>
      <c r="AM1336" s="84">
        <f t="shared" si="806"/>
        <v>0</v>
      </c>
      <c r="AN1336" s="84">
        <f t="shared" si="806"/>
        <v>0</v>
      </c>
      <c r="AO1336" s="84">
        <f t="shared" si="806"/>
        <v>0</v>
      </c>
      <c r="AP1336" s="84">
        <f t="shared" si="806"/>
        <v>0</v>
      </c>
      <c r="AQ1336" s="84">
        <f t="shared" si="806"/>
        <v>0</v>
      </c>
      <c r="AR1336" s="84">
        <f t="shared" si="806"/>
        <v>119469.4</v>
      </c>
    </row>
    <row r="1337" spans="4:44" ht="14.25" hidden="1">
      <c r="D1337" s="87"/>
      <c r="E1337" s="85"/>
      <c r="K1337" s="103"/>
      <c r="L1337" s="103"/>
      <c r="M1337" s="94"/>
      <c r="N1337" s="103"/>
      <c r="O1337" s="103"/>
      <c r="P1337" s="103"/>
      <c r="Q1337" s="103"/>
      <c r="R1337" s="103"/>
      <c r="S1337" s="103"/>
      <c r="T1337" s="103"/>
      <c r="U1337" s="103"/>
      <c r="V1337" s="103"/>
      <c r="W1337" s="94"/>
      <c r="X1337" s="103"/>
      <c r="Y1337" s="103"/>
      <c r="Z1337" s="103"/>
      <c r="AA1337" s="103"/>
      <c r="AB1337" s="103"/>
      <c r="AC1337" s="14"/>
      <c r="AD1337" s="103"/>
      <c r="AE1337" s="103"/>
      <c r="AF1337" s="103"/>
      <c r="AG1337" s="103"/>
      <c r="AH1337" s="103"/>
      <c r="AI1337" s="14"/>
      <c r="AJ1337" s="103"/>
      <c r="AK1337" s="14"/>
      <c r="AL1337" s="14"/>
      <c r="AM1337" s="14"/>
      <c r="AN1337" s="103"/>
      <c r="AO1337" s="103"/>
      <c r="AP1337" s="14"/>
      <c r="AQ1337" s="14"/>
      <c r="AR1337" s="84">
        <f t="shared" si="804"/>
        <v>0</v>
      </c>
    </row>
    <row r="1338" spans="4:44" ht="14.25" hidden="1">
      <c r="D1338" s="87"/>
      <c r="E1338" s="85">
        <v>70942</v>
      </c>
      <c r="K1338" s="84">
        <f>K99</f>
        <v>0</v>
      </c>
      <c r="L1338" s="84">
        <f>L99</f>
        <v>0</v>
      </c>
      <c r="M1338" s="94">
        <f>N1338+O1338+P1338+Q1338+R1338+S1338+T1338+U1338+AC1338</f>
        <v>200</v>
      </c>
      <c r="N1338" s="84">
        <f aca="true" t="shared" si="807" ref="N1338:T1338">N99</f>
        <v>0</v>
      </c>
      <c r="O1338" s="84">
        <f t="shared" si="807"/>
        <v>0</v>
      </c>
      <c r="P1338" s="84">
        <f t="shared" si="807"/>
        <v>0</v>
      </c>
      <c r="Q1338" s="84">
        <f t="shared" si="807"/>
        <v>0</v>
      </c>
      <c r="R1338" s="84">
        <f t="shared" si="807"/>
        <v>0</v>
      </c>
      <c r="S1338" s="84">
        <f t="shared" si="807"/>
        <v>0</v>
      </c>
      <c r="T1338" s="84">
        <f t="shared" si="807"/>
        <v>0</v>
      </c>
      <c r="U1338" s="84">
        <v>200</v>
      </c>
      <c r="V1338" s="84">
        <f>V99</f>
        <v>0</v>
      </c>
      <c r="W1338" s="94"/>
      <c r="X1338" s="84">
        <f aca="true" t="shared" si="808" ref="X1338:AQ1338">X99</f>
        <v>0</v>
      </c>
      <c r="Y1338" s="84">
        <f t="shared" si="808"/>
        <v>0</v>
      </c>
      <c r="Z1338" s="84">
        <f t="shared" si="808"/>
        <v>0</v>
      </c>
      <c r="AA1338" s="84">
        <f t="shared" si="808"/>
        <v>0</v>
      </c>
      <c r="AB1338" s="84">
        <f t="shared" si="808"/>
        <v>0</v>
      </c>
      <c r="AC1338" s="84">
        <f t="shared" si="808"/>
        <v>0</v>
      </c>
      <c r="AD1338" s="84">
        <f t="shared" si="808"/>
        <v>0</v>
      </c>
      <c r="AE1338" s="84">
        <f t="shared" si="808"/>
        <v>0</v>
      </c>
      <c r="AF1338" s="84">
        <f t="shared" si="808"/>
        <v>0</v>
      </c>
      <c r="AG1338" s="84">
        <f t="shared" si="808"/>
        <v>0</v>
      </c>
      <c r="AH1338" s="84">
        <f t="shared" si="808"/>
        <v>0</v>
      </c>
      <c r="AI1338" s="84">
        <f t="shared" si="808"/>
        <v>0</v>
      </c>
      <c r="AJ1338" s="84">
        <f t="shared" si="808"/>
        <v>10239.7</v>
      </c>
      <c r="AK1338" s="84">
        <f t="shared" si="808"/>
        <v>0</v>
      </c>
      <c r="AL1338" s="84">
        <f t="shared" si="808"/>
        <v>0</v>
      </c>
      <c r="AM1338" s="84">
        <f t="shared" si="808"/>
        <v>0</v>
      </c>
      <c r="AN1338" s="84">
        <f t="shared" si="808"/>
        <v>0</v>
      </c>
      <c r="AO1338" s="84">
        <f t="shared" si="808"/>
        <v>0</v>
      </c>
      <c r="AP1338" s="84">
        <f t="shared" si="808"/>
        <v>0</v>
      </c>
      <c r="AQ1338" s="84">
        <f t="shared" si="808"/>
        <v>0</v>
      </c>
      <c r="AR1338" s="84">
        <f>U1338+AC1338+AJ1338</f>
        <v>10439.7</v>
      </c>
    </row>
    <row r="1339" spans="4:44" ht="14.25" hidden="1">
      <c r="D1339" s="87"/>
      <c r="E1339" s="85"/>
      <c r="K1339" s="103"/>
      <c r="L1339" s="103"/>
      <c r="M1339" s="94"/>
      <c r="N1339" s="103"/>
      <c r="O1339" s="103"/>
      <c r="P1339" s="103"/>
      <c r="Q1339" s="103"/>
      <c r="R1339" s="103"/>
      <c r="S1339" s="103"/>
      <c r="T1339" s="103"/>
      <c r="U1339" s="103"/>
      <c r="V1339" s="103"/>
      <c r="W1339" s="94"/>
      <c r="X1339" s="103"/>
      <c r="Y1339" s="103"/>
      <c r="Z1339" s="103"/>
      <c r="AA1339" s="103"/>
      <c r="AB1339" s="103"/>
      <c r="AC1339" s="14"/>
      <c r="AD1339" s="103"/>
      <c r="AE1339" s="103"/>
      <c r="AF1339" s="103"/>
      <c r="AG1339" s="103"/>
      <c r="AH1339" s="103"/>
      <c r="AI1339" s="14"/>
      <c r="AJ1339" s="103"/>
      <c r="AK1339" s="14"/>
      <c r="AL1339" s="14"/>
      <c r="AM1339" s="14"/>
      <c r="AN1339" s="103"/>
      <c r="AO1339" s="103"/>
      <c r="AP1339" s="14"/>
      <c r="AQ1339" s="14"/>
      <c r="AR1339" s="84">
        <f t="shared" si="804"/>
        <v>0</v>
      </c>
    </row>
    <row r="1340" spans="4:44" ht="14.25" hidden="1">
      <c r="D1340" s="87"/>
      <c r="E1340" s="85">
        <v>70952</v>
      </c>
      <c r="K1340" s="84">
        <f>K106+K113</f>
        <v>60018.4</v>
      </c>
      <c r="L1340" s="84">
        <f>L106+L113</f>
        <v>10392.8</v>
      </c>
      <c r="M1340" s="94">
        <f>N1340+O1340+P1340+Q1340+R1340+S1340+T1340+U1340+AC1340</f>
        <v>0</v>
      </c>
      <c r="N1340" s="84">
        <f aca="true" t="shared" si="809" ref="N1340:V1340">N106+N113</f>
        <v>0</v>
      </c>
      <c r="O1340" s="84">
        <f t="shared" si="809"/>
        <v>0</v>
      </c>
      <c r="P1340" s="84">
        <f t="shared" si="809"/>
        <v>0</v>
      </c>
      <c r="Q1340" s="84">
        <f t="shared" si="809"/>
        <v>0</v>
      </c>
      <c r="R1340" s="84">
        <f t="shared" si="809"/>
        <v>0</v>
      </c>
      <c r="S1340" s="84">
        <f t="shared" si="809"/>
        <v>0</v>
      </c>
      <c r="T1340" s="84">
        <f t="shared" si="809"/>
        <v>0</v>
      </c>
      <c r="U1340" s="84">
        <f t="shared" si="809"/>
        <v>0</v>
      </c>
      <c r="V1340" s="84">
        <f t="shared" si="809"/>
        <v>0</v>
      </c>
      <c r="W1340" s="94">
        <f>X1340+Y1340+Z1340+AA1340+AB1340</f>
        <v>0</v>
      </c>
      <c r="X1340" s="84">
        <f aca="true" t="shared" si="810" ref="X1340:AQ1340">X106+X113</f>
        <v>0</v>
      </c>
      <c r="Y1340" s="84">
        <f t="shared" si="810"/>
        <v>0</v>
      </c>
      <c r="Z1340" s="84">
        <f t="shared" si="810"/>
        <v>0</v>
      </c>
      <c r="AA1340" s="84">
        <f t="shared" si="810"/>
        <v>0</v>
      </c>
      <c r="AB1340" s="84">
        <f t="shared" si="810"/>
        <v>0</v>
      </c>
      <c r="AC1340" s="84">
        <f t="shared" si="810"/>
        <v>0</v>
      </c>
      <c r="AD1340" s="84">
        <f t="shared" si="810"/>
        <v>2179.5</v>
      </c>
      <c r="AE1340" s="84">
        <f t="shared" si="810"/>
        <v>0</v>
      </c>
      <c r="AF1340" s="84">
        <f t="shared" si="810"/>
        <v>0</v>
      </c>
      <c r="AG1340" s="84">
        <f t="shared" si="810"/>
        <v>0</v>
      </c>
      <c r="AH1340" s="84">
        <f t="shared" si="810"/>
        <v>0</v>
      </c>
      <c r="AI1340" s="84">
        <f t="shared" si="810"/>
        <v>0</v>
      </c>
      <c r="AJ1340" s="84">
        <f t="shared" si="810"/>
        <v>3175.6</v>
      </c>
      <c r="AK1340" s="84">
        <f t="shared" si="810"/>
        <v>0</v>
      </c>
      <c r="AL1340" s="84">
        <f t="shared" si="810"/>
        <v>0</v>
      </c>
      <c r="AM1340" s="84">
        <f t="shared" si="810"/>
        <v>0</v>
      </c>
      <c r="AN1340" s="84">
        <f t="shared" si="810"/>
        <v>0</v>
      </c>
      <c r="AO1340" s="84">
        <f t="shared" si="810"/>
        <v>0</v>
      </c>
      <c r="AP1340" s="84">
        <f t="shared" si="810"/>
        <v>0</v>
      </c>
      <c r="AQ1340" s="84">
        <f t="shared" si="810"/>
        <v>0</v>
      </c>
      <c r="AR1340" s="84">
        <f t="shared" si="804"/>
        <v>75766.3</v>
      </c>
    </row>
    <row r="1341" spans="4:44" ht="14.25" hidden="1">
      <c r="D1341" s="87"/>
      <c r="E1341" s="85"/>
      <c r="K1341" s="103"/>
      <c r="L1341" s="103"/>
      <c r="M1341" s="94"/>
      <c r="N1341" s="103"/>
      <c r="O1341" s="103"/>
      <c r="P1341" s="103"/>
      <c r="Q1341" s="103"/>
      <c r="R1341" s="103"/>
      <c r="S1341" s="103"/>
      <c r="T1341" s="103"/>
      <c r="U1341" s="103"/>
      <c r="V1341" s="103"/>
      <c r="W1341" s="94"/>
      <c r="X1341" s="103"/>
      <c r="Y1341" s="103"/>
      <c r="Z1341" s="103"/>
      <c r="AA1341" s="103"/>
      <c r="AB1341" s="103"/>
      <c r="AC1341" s="14"/>
      <c r="AD1341" s="103"/>
      <c r="AE1341" s="103"/>
      <c r="AF1341" s="103"/>
      <c r="AG1341" s="103"/>
      <c r="AH1341" s="103"/>
      <c r="AI1341" s="14"/>
      <c r="AJ1341" s="103"/>
      <c r="AK1341" s="14"/>
      <c r="AL1341" s="14"/>
      <c r="AM1341" s="14"/>
      <c r="AN1341" s="103"/>
      <c r="AO1341" s="103"/>
      <c r="AP1341" s="14"/>
      <c r="AQ1341" s="14"/>
      <c r="AR1341" s="84">
        <f t="shared" si="804"/>
        <v>0</v>
      </c>
    </row>
    <row r="1342" spans="4:44" ht="15.75" hidden="1">
      <c r="D1342" s="87"/>
      <c r="E1342" s="85" t="s">
        <v>198</v>
      </c>
      <c r="K1342" s="107">
        <f>K1334+K1336+K1338+K1340</f>
        <v>146235.2</v>
      </c>
      <c r="L1342" s="107">
        <f>L1334+L1336+L1338+L1340</f>
        <v>25227.6</v>
      </c>
      <c r="M1342" s="94">
        <f>N1342+O1342+P1342+Q1342+R1342+S1342+T1342+U1342+AC1342</f>
        <v>200</v>
      </c>
      <c r="N1342" s="107">
        <f>N1334+N1336+N1338+N1340</f>
        <v>0</v>
      </c>
      <c r="O1342" s="107">
        <f aca="true" t="shared" si="811" ref="O1342:AR1342">O1334+O1336+O1338+O1340</f>
        <v>0</v>
      </c>
      <c r="P1342" s="107">
        <f t="shared" si="811"/>
        <v>0</v>
      </c>
      <c r="Q1342" s="107">
        <f t="shared" si="811"/>
        <v>0</v>
      </c>
      <c r="R1342" s="107">
        <f t="shared" si="811"/>
        <v>0</v>
      </c>
      <c r="S1342" s="107">
        <f t="shared" si="811"/>
        <v>0</v>
      </c>
      <c r="T1342" s="107">
        <f t="shared" si="811"/>
        <v>0</v>
      </c>
      <c r="U1342" s="107">
        <f t="shared" si="811"/>
        <v>200</v>
      </c>
      <c r="V1342" s="107">
        <f t="shared" si="811"/>
        <v>0</v>
      </c>
      <c r="W1342" s="94">
        <f>X1342+Y1342+Z1342+AA1342+AB1342</f>
        <v>0</v>
      </c>
      <c r="X1342" s="107">
        <f t="shared" si="811"/>
        <v>0</v>
      </c>
      <c r="Y1342" s="107">
        <f t="shared" si="811"/>
        <v>0</v>
      </c>
      <c r="Z1342" s="107">
        <f t="shared" si="811"/>
        <v>0</v>
      </c>
      <c r="AA1342" s="107">
        <f t="shared" si="811"/>
        <v>0</v>
      </c>
      <c r="AB1342" s="107">
        <f t="shared" si="811"/>
        <v>0</v>
      </c>
      <c r="AC1342" s="107">
        <f t="shared" si="811"/>
        <v>0</v>
      </c>
      <c r="AD1342" s="107">
        <f t="shared" si="811"/>
        <v>12947.7</v>
      </c>
      <c r="AE1342" s="107">
        <f t="shared" si="811"/>
        <v>0</v>
      </c>
      <c r="AF1342" s="107">
        <f t="shared" si="811"/>
        <v>0</v>
      </c>
      <c r="AG1342" s="107">
        <f t="shared" si="811"/>
        <v>0</v>
      </c>
      <c r="AH1342" s="107">
        <f t="shared" si="811"/>
        <v>0</v>
      </c>
      <c r="AI1342" s="107">
        <f t="shared" si="811"/>
        <v>0</v>
      </c>
      <c r="AJ1342" s="107">
        <f t="shared" si="811"/>
        <v>21015.3</v>
      </c>
      <c r="AK1342" s="107">
        <f t="shared" si="811"/>
        <v>0</v>
      </c>
      <c r="AL1342" s="107">
        <f t="shared" si="811"/>
        <v>0</v>
      </c>
      <c r="AM1342" s="107">
        <f t="shared" si="811"/>
        <v>0</v>
      </c>
      <c r="AN1342" s="107">
        <f t="shared" si="811"/>
        <v>0</v>
      </c>
      <c r="AO1342" s="107">
        <f t="shared" si="811"/>
        <v>0</v>
      </c>
      <c r="AP1342" s="107">
        <f t="shared" si="811"/>
        <v>0</v>
      </c>
      <c r="AQ1342" s="107">
        <f t="shared" si="811"/>
        <v>0</v>
      </c>
      <c r="AR1342" s="107">
        <f t="shared" si="811"/>
        <v>210946.90000000002</v>
      </c>
    </row>
    <row r="1343" spans="4:44" ht="14.25" hidden="1">
      <c r="D1343" s="87"/>
      <c r="E1343" s="85"/>
      <c r="K1343" s="103"/>
      <c r="L1343" s="103"/>
      <c r="M1343" s="94"/>
      <c r="N1343" s="103"/>
      <c r="O1343" s="103"/>
      <c r="P1343" s="103"/>
      <c r="Q1343" s="103"/>
      <c r="R1343" s="103"/>
      <c r="S1343" s="103"/>
      <c r="T1343" s="103"/>
      <c r="U1343" s="103"/>
      <c r="V1343" s="103"/>
      <c r="W1343" s="94"/>
      <c r="X1343" s="103"/>
      <c r="Y1343" s="103"/>
      <c r="Z1343" s="103"/>
      <c r="AA1343" s="103"/>
      <c r="AB1343" s="103"/>
      <c r="AC1343" s="14"/>
      <c r="AD1343" s="103"/>
      <c r="AE1343" s="103"/>
      <c r="AF1343" s="103"/>
      <c r="AG1343" s="103"/>
      <c r="AH1343" s="103"/>
      <c r="AI1343" s="14"/>
      <c r="AJ1343" s="103"/>
      <c r="AK1343" s="14"/>
      <c r="AL1343" s="14"/>
      <c r="AM1343" s="14"/>
      <c r="AN1343" s="103"/>
      <c r="AO1343" s="103"/>
      <c r="AP1343" s="14"/>
      <c r="AQ1343" s="14"/>
      <c r="AR1343" s="103"/>
    </row>
    <row r="1344" spans="4:44" ht="15.75" hidden="1">
      <c r="D1344" s="87"/>
      <c r="E1344" s="85">
        <v>70821</v>
      </c>
      <c r="K1344" s="107">
        <f>K22+K239</f>
        <v>5438.2</v>
      </c>
      <c r="L1344" s="107">
        <f aca="true" t="shared" si="812" ref="L1344:AR1344">L22+L239</f>
        <v>938.1</v>
      </c>
      <c r="M1344" s="94">
        <f>N1344+O1344+P1344+Q1344+R1344+S1344+T1344+U1344+AC1344</f>
        <v>0</v>
      </c>
      <c r="N1344" s="107">
        <f t="shared" si="812"/>
        <v>0</v>
      </c>
      <c r="O1344" s="107">
        <f t="shared" si="812"/>
        <v>0</v>
      </c>
      <c r="P1344" s="107">
        <f t="shared" si="812"/>
        <v>0</v>
      </c>
      <c r="Q1344" s="107">
        <f t="shared" si="812"/>
        <v>0</v>
      </c>
      <c r="R1344" s="107">
        <f t="shared" si="812"/>
        <v>0</v>
      </c>
      <c r="S1344" s="107">
        <f t="shared" si="812"/>
        <v>0</v>
      </c>
      <c r="T1344" s="107">
        <f t="shared" si="812"/>
        <v>0</v>
      </c>
      <c r="U1344" s="107">
        <f t="shared" si="812"/>
        <v>0</v>
      </c>
      <c r="V1344" s="107">
        <f t="shared" si="812"/>
        <v>0</v>
      </c>
      <c r="W1344" s="94">
        <f>X1344+Y1344+Z1344+AA1344+AB1344</f>
        <v>0</v>
      </c>
      <c r="X1344" s="107">
        <f t="shared" si="812"/>
        <v>0</v>
      </c>
      <c r="Y1344" s="107">
        <f t="shared" si="812"/>
        <v>0</v>
      </c>
      <c r="Z1344" s="107">
        <f t="shared" si="812"/>
        <v>0</v>
      </c>
      <c r="AA1344" s="107">
        <f t="shared" si="812"/>
        <v>0</v>
      </c>
      <c r="AB1344" s="107">
        <f t="shared" si="812"/>
        <v>0</v>
      </c>
      <c r="AC1344" s="107">
        <f t="shared" si="812"/>
        <v>0</v>
      </c>
      <c r="AD1344" s="107">
        <f t="shared" si="812"/>
        <v>911.7</v>
      </c>
      <c r="AE1344" s="107">
        <f t="shared" si="812"/>
        <v>0</v>
      </c>
      <c r="AF1344" s="107">
        <f t="shared" si="812"/>
        <v>0</v>
      </c>
      <c r="AG1344" s="107">
        <f t="shared" si="812"/>
        <v>0</v>
      </c>
      <c r="AH1344" s="107">
        <f t="shared" si="812"/>
        <v>0</v>
      </c>
      <c r="AI1344" s="107">
        <f t="shared" si="812"/>
        <v>0</v>
      </c>
      <c r="AJ1344" s="107">
        <f t="shared" si="812"/>
        <v>0</v>
      </c>
      <c r="AK1344" s="107">
        <f t="shared" si="812"/>
        <v>0</v>
      </c>
      <c r="AL1344" s="107">
        <f t="shared" si="812"/>
        <v>0</v>
      </c>
      <c r="AM1344" s="107">
        <f t="shared" si="812"/>
        <v>0</v>
      </c>
      <c r="AN1344" s="107">
        <f t="shared" si="812"/>
        <v>0</v>
      </c>
      <c r="AO1344" s="107">
        <f t="shared" si="812"/>
        <v>900</v>
      </c>
      <c r="AP1344" s="107">
        <f t="shared" si="812"/>
        <v>0</v>
      </c>
      <c r="AQ1344" s="107">
        <f t="shared" si="812"/>
        <v>0</v>
      </c>
      <c r="AR1344" s="107">
        <f t="shared" si="812"/>
        <v>9449.4</v>
      </c>
    </row>
    <row r="1345" spans="4:44" ht="15.75" hidden="1">
      <c r="D1345" s="87"/>
      <c r="E1345" s="85"/>
      <c r="K1345" s="108"/>
      <c r="L1345" s="108"/>
      <c r="M1345" s="94"/>
      <c r="N1345" s="108"/>
      <c r="O1345" s="108"/>
      <c r="P1345" s="108"/>
      <c r="Q1345" s="108"/>
      <c r="R1345" s="108"/>
      <c r="S1345" s="108"/>
      <c r="T1345" s="108"/>
      <c r="U1345" s="108"/>
      <c r="V1345" s="108"/>
      <c r="W1345" s="94"/>
      <c r="X1345" s="108"/>
      <c r="Y1345" s="108"/>
      <c r="Z1345" s="108"/>
      <c r="AA1345" s="108"/>
      <c r="AB1345" s="108"/>
      <c r="AC1345" s="109"/>
      <c r="AD1345" s="108"/>
      <c r="AE1345" s="108"/>
      <c r="AF1345" s="108"/>
      <c r="AG1345" s="108"/>
      <c r="AH1345" s="108"/>
      <c r="AI1345" s="109"/>
      <c r="AJ1345" s="108"/>
      <c r="AK1345" s="109"/>
      <c r="AL1345" s="109"/>
      <c r="AM1345" s="109"/>
      <c r="AN1345" s="108"/>
      <c r="AO1345" s="108"/>
      <c r="AP1345" s="109"/>
      <c r="AQ1345" s="109"/>
      <c r="AR1345" s="108"/>
    </row>
    <row r="1346" spans="4:44" ht="12.75" hidden="1">
      <c r="D1346" s="87"/>
      <c r="E1346" s="85"/>
      <c r="K1346" s="103"/>
      <c r="L1346" s="103"/>
      <c r="M1346" s="103"/>
      <c r="N1346" s="103"/>
      <c r="O1346" s="103"/>
      <c r="P1346" s="103"/>
      <c r="Q1346" s="103"/>
      <c r="R1346" s="103"/>
      <c r="S1346" s="103"/>
      <c r="T1346" s="103"/>
      <c r="U1346" s="103"/>
      <c r="V1346" s="103"/>
      <c r="W1346" s="103"/>
      <c r="X1346" s="103"/>
      <c r="Y1346" s="103"/>
      <c r="Z1346" s="103"/>
      <c r="AA1346" s="103"/>
      <c r="AB1346" s="103"/>
      <c r="AC1346" s="14"/>
      <c r="AD1346" s="103"/>
      <c r="AE1346" s="103"/>
      <c r="AF1346" s="103"/>
      <c r="AG1346" s="103"/>
      <c r="AH1346" s="103"/>
      <c r="AI1346" s="14"/>
      <c r="AJ1346" s="103"/>
      <c r="AK1346" s="14"/>
      <c r="AL1346" s="14"/>
      <c r="AM1346" s="14"/>
      <c r="AN1346" s="103"/>
      <c r="AO1346" s="103"/>
      <c r="AP1346" s="14"/>
      <c r="AQ1346" s="14"/>
      <c r="AR1346" s="103"/>
    </row>
    <row r="1347" spans="11:44" ht="12.75" hidden="1"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F1347" s="14"/>
      <c r="AG1347" s="14"/>
      <c r="AH1347" s="14"/>
      <c r="AI1347" s="14"/>
      <c r="AJ1347" s="14"/>
      <c r="AK1347" s="14"/>
      <c r="AL1347" s="14"/>
      <c r="AM1347" s="14"/>
      <c r="AN1347" s="14"/>
      <c r="AO1347" s="14"/>
      <c r="AP1347" s="14"/>
      <c r="AQ1347" s="14"/>
      <c r="AR1347" s="14"/>
    </row>
    <row r="1348" spans="11:44" ht="12.75"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  <c r="AF1348" s="14"/>
      <c r="AG1348" s="14"/>
      <c r="AH1348" s="14"/>
      <c r="AI1348" s="14"/>
      <c r="AJ1348" s="14"/>
      <c r="AK1348" s="14"/>
      <c r="AL1348" s="14"/>
      <c r="AM1348" s="14"/>
      <c r="AN1348" s="14"/>
      <c r="AO1348" s="14"/>
      <c r="AP1348" s="14"/>
      <c r="AQ1348" s="14"/>
      <c r="AR1348" s="14"/>
    </row>
    <row r="1349" spans="11:44" ht="12.75"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F1349" s="14"/>
      <c r="AG1349" s="14"/>
      <c r="AH1349" s="14"/>
      <c r="AI1349" s="14"/>
      <c r="AJ1349" s="14"/>
      <c r="AK1349" s="14"/>
      <c r="AL1349" s="14"/>
      <c r="AM1349" s="14"/>
      <c r="AN1349" s="14"/>
      <c r="AO1349" s="14"/>
      <c r="AP1349" s="14"/>
      <c r="AQ1349" s="14"/>
      <c r="AR1349" s="14"/>
    </row>
    <row r="1350" spans="11:44" ht="12.75"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F1350" s="14"/>
      <c r="AG1350" s="14"/>
      <c r="AH1350" s="14"/>
      <c r="AI1350" s="14"/>
      <c r="AJ1350" s="14"/>
      <c r="AK1350" s="14"/>
      <c r="AL1350" s="14"/>
      <c r="AM1350" s="14"/>
      <c r="AN1350" s="14"/>
      <c r="AO1350" s="14"/>
      <c r="AP1350" s="14"/>
      <c r="AQ1350" s="14"/>
      <c r="AR1350" s="14"/>
    </row>
    <row r="1351" spans="11:44" ht="12.75"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F1351" s="14"/>
      <c r="AG1351" s="14"/>
      <c r="AH1351" s="14"/>
      <c r="AI1351" s="14"/>
      <c r="AJ1351" s="14"/>
      <c r="AK1351" s="14"/>
      <c r="AL1351" s="14"/>
      <c r="AM1351" s="14"/>
      <c r="AN1351" s="14"/>
      <c r="AO1351" s="14"/>
      <c r="AP1351" s="14"/>
      <c r="AQ1351" s="14"/>
      <c r="AR1351" s="14"/>
    </row>
  </sheetData>
  <sheetProtection/>
  <autoFilter ref="D13:AR1295"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2019-03-10T14:15:30Z</dcterms:created>
  <dcterms:modified xsi:type="dcterms:W3CDTF">2019-03-10T14:16:26Z</dcterms:modified>
  <cp:category/>
  <cp:version/>
  <cp:contentType/>
  <cp:contentStatus/>
</cp:coreProperties>
</file>